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GDP" sheetId="7" r:id="rId1"/>
    <sheet name="农业总产值增加值" sheetId="10" r:id="rId2"/>
    <sheet name="工业增加值" sheetId="16" r:id="rId3"/>
    <sheet name="工业总产值" sheetId="17" r:id="rId4"/>
    <sheet name="工业总产量" sheetId="18" r:id="rId5"/>
    <sheet name="规模以上工业企业经济效益" sheetId="19" r:id="rId6"/>
    <sheet name="规模以上工业企业能源消费" sheetId="11" r:id="rId7"/>
    <sheet name="固定资产投资" sheetId="12" r:id="rId8"/>
    <sheet name="批零业" sheetId="13" r:id="rId9"/>
    <sheet name="住餐业" sheetId="14" r:id="rId10"/>
    <sheet name="零售总额" sheetId="15" r:id="rId11"/>
    <sheet name="财政" sheetId="4" r:id="rId12"/>
    <sheet name="金融" sheetId="5" r:id="rId13"/>
    <sheet name="运输邮电" sheetId="8" r:id="rId14"/>
    <sheet name="人民生活" sheetId="9" r:id="rId15"/>
    <sheet name="价格" sheetId="6" r:id="rId16"/>
  </sheets>
  <definedNames>
    <definedName name="_xlnm.Print_Area" localSheetId="8">批零业!$A:$D</definedName>
    <definedName name="_xlnm.Print_Area" localSheetId="9">住餐业!$A:$D</definedName>
    <definedName name="_xlnm.Print_Area" localSheetId="10">零售总额!$A$1:$D$27</definedName>
  </definedNames>
  <calcPr calcId="144525"/>
</workbook>
</file>

<file path=xl/sharedStrings.xml><?xml version="1.0" encoding="utf-8"?>
<sst xmlns="http://schemas.openxmlformats.org/spreadsheetml/2006/main" count="490" uniqueCount="285">
  <si>
    <t>地区生产总值</t>
  </si>
  <si>
    <t>单位：万元</t>
  </si>
  <si>
    <t>指标名称</t>
  </si>
  <si>
    <t>一季度</t>
  </si>
  <si>
    <t>同期增减%</t>
  </si>
  <si>
    <t xml:space="preserve">  第一产业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</si>
  <si>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</si>
  <si>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</si>
  <si>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</si>
  <si>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</si>
  <si>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</si>
  <si>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</si>
  <si>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</si>
  <si>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</si>
  <si>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</si>
  <si>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</si>
  <si>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</si>
  <si>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注：第一产业中不含农林牧渔服务业。</t>
  </si>
  <si>
    <r>
      <rPr>
        <b/>
        <sz val="16"/>
        <rFont val="宋体"/>
        <charset val="134"/>
      </rPr>
      <t>农</t>
    </r>
    <r>
      <rPr>
        <b/>
        <sz val="16"/>
        <rFont val="宋体"/>
        <charset val="134"/>
      </rPr>
      <t>业总产值增加值</t>
    </r>
  </si>
  <si>
    <t>一、农业总产值</t>
  </si>
  <si>
    <t xml:space="preserve">        共和县</t>
  </si>
  <si>
    <t>4.8</t>
  </si>
  <si>
    <t xml:space="preserve">        同德县</t>
  </si>
  <si>
    <t>4.5</t>
  </si>
  <si>
    <t xml:space="preserve">        贵德县</t>
  </si>
  <si>
    <t xml:space="preserve">        兴海县</t>
  </si>
  <si>
    <t xml:space="preserve">        贵南县</t>
  </si>
  <si>
    <t>二、农业增加值</t>
  </si>
  <si>
    <t xml:space="preserve">      共和县</t>
  </si>
  <si>
    <t xml:space="preserve">      同德县</t>
  </si>
  <si>
    <t xml:space="preserve">      贵德县</t>
  </si>
  <si>
    <t xml:space="preserve">      兴海县</t>
  </si>
  <si>
    <t xml:space="preserve">      贵南县</t>
  </si>
  <si>
    <t>工业生产（一）</t>
  </si>
  <si>
    <t>单位：%</t>
  </si>
  <si>
    <t>2022年1-4月</t>
  </si>
  <si>
    <t>2021年1-4月</t>
  </si>
  <si>
    <t>同比提高、回落(+、-）百分点</t>
  </si>
  <si>
    <t>规模以上工业增加值</t>
  </si>
  <si>
    <r>
      <rPr>
        <sz val="12"/>
        <color indexed="8"/>
        <rFont val="宋体"/>
        <charset val="134"/>
      </rPr>
      <t xml:space="preserve">    1.</t>
    </r>
    <r>
      <rPr>
        <sz val="12"/>
        <color indexed="8"/>
        <rFont val="宋体"/>
        <charset val="134"/>
      </rPr>
      <t>按地区分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</si>
  <si>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贵徳县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</si>
  <si>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</si>
  <si>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</si>
  <si>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</si>
  <si>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</si>
  <si>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  其中：光伏发电</t>
  </si>
  <si>
    <t xml:space="preserve">            风力发电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</si>
  <si>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</si>
  <si>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</si>
  <si>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</si>
  <si>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</si>
  <si>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 xml:space="preserve">      省属工业企业</t>
  </si>
  <si>
    <t xml:space="preserve">      州属工业企业</t>
  </si>
  <si>
    <r>
      <rPr>
        <sz val="12"/>
        <color indexed="8"/>
        <rFont val="宋体"/>
        <charset val="134"/>
      </rPr>
      <t>注：绝对数为现价，增加值增长速度以上年为1</t>
    </r>
    <r>
      <rPr>
        <sz val="12"/>
        <color indexed="8"/>
        <rFont val="宋体"/>
        <charset val="134"/>
      </rPr>
      <t>00的可比价格计算。</t>
    </r>
  </si>
  <si>
    <t>工业生产(二）</t>
  </si>
  <si>
    <t>指标</t>
  </si>
  <si>
    <t>2015年1-4月</t>
  </si>
  <si>
    <t>同比提高，回落(+、-）百分点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</si>
  <si>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</si>
  <si>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</si>
  <si>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</si>
  <si>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</si>
  <si>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省属工业企业</t>
    </r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</si>
  <si>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州属工业企业</t>
    </r>
  </si>
  <si>
    <t>二、规模以上工业产销率（%）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</si>
  <si>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其中：轻工业</t>
    </r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</si>
  <si>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重工业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</si>
  <si>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>其中：国有企业</t>
    </r>
  </si>
  <si>
    <t xml:space="preserve"> 股份制企业</t>
  </si>
  <si>
    <t>主要工业产品产量</t>
  </si>
  <si>
    <t>单位</t>
  </si>
  <si>
    <t>1-4月</t>
  </si>
  <si>
    <t>同期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</si>
  <si>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</si>
  <si>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</si>
  <si>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</si>
  <si>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</si>
  <si>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</si>
  <si>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</si>
  <si>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</si>
  <si>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</si>
  <si>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亿千瓦时</t>
  </si>
  <si>
    <t>牛奶</t>
  </si>
  <si>
    <t>吨</t>
  </si>
  <si>
    <t>酸奶</t>
  </si>
  <si>
    <t>饲料</t>
  </si>
  <si>
    <t>冷冻水产品</t>
  </si>
  <si>
    <t>化学药品原药</t>
  </si>
  <si>
    <t>酒</t>
  </si>
  <si>
    <t>鲜、冷藏肉</t>
  </si>
  <si>
    <t>有机肥</t>
  </si>
  <si>
    <t>水泥</t>
  </si>
  <si>
    <t>水泥熟料</t>
  </si>
  <si>
    <t>商品混凝土</t>
  </si>
  <si>
    <t>立方米</t>
  </si>
  <si>
    <t>塑料管制品</t>
  </si>
  <si>
    <t>风机</t>
  </si>
  <si>
    <t>台</t>
  </si>
  <si>
    <t>-</t>
  </si>
  <si>
    <t>自来水</t>
  </si>
  <si>
    <t>纯净水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</si>
  <si>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</si>
  <si>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</si>
  <si>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</si>
  <si>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</si>
  <si>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</si>
  <si>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1-3月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</si>
  <si>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</si>
  <si>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</si>
  <si>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</si>
  <si>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</si>
  <si>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</si>
  <si>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</si>
  <si>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</si>
  <si>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</si>
  <si>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</si>
  <si>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</si>
  <si>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</si>
  <si>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</si>
  <si>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</si>
  <si>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</si>
  <si>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</si>
  <si>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</si>
  <si>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</si>
  <si>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</si>
  <si>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</si>
  <si>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</si>
  <si>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</si>
  <si>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</si>
  <si>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注：以上数据不包含龙羊电厂、拉西瓦电站、班多电站、电力局、茶卡风电项目和共和光伏特许权项目等6家企业数据。</t>
  </si>
  <si>
    <t xml:space="preserve">    2.同期增减以同口径计算。</t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</si>
  <si>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</si>
  <si>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</si>
  <si>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</si>
  <si>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</si>
  <si>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</si>
  <si>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</si>
  <si>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</si>
  <si>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-26.58个百分点</t>
  </si>
  <si>
    <t>-20.164个百分点</t>
  </si>
  <si>
    <t>-31.9077个百分点</t>
  </si>
  <si>
    <t>-50.85个百分点</t>
  </si>
  <si>
    <t>注：1、同德县、贵南县无规模以上工业企业；2、“-”表示该指标本地区当期无数据。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</si>
  <si>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</si>
  <si>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</si>
  <si>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</si>
  <si>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</si>
  <si>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</si>
  <si>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</si>
  <si>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</si>
  <si>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</si>
  <si>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</si>
  <si>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</si>
  <si>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</si>
  <si>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</si>
  <si>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</si>
  <si>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</si>
  <si>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</si>
  <si>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</si>
  <si>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</si>
  <si>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</si>
  <si>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</si>
  <si>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注：统计范围为各种登记注册类型的法人单位、个体经营户、其他单位进行的计划总投资500万元及以上项目投资情况，不包括农户投资。</t>
  </si>
  <si>
    <t>海南州限额以上批发和零售业商品销售情况表</t>
  </si>
  <si>
    <t>上年同期</t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</si>
  <si>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</si>
  <si>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</si>
  <si>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</si>
  <si>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</si>
  <si>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</si>
  <si>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</si>
  <si>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</si>
  <si>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 xml:space="preserve">    贵德县</t>
  </si>
  <si>
    <t xml:space="preserve">    兴海县</t>
  </si>
  <si>
    <t xml:space="preserve">    贵南县</t>
  </si>
  <si>
    <t>二、商品零售额</t>
  </si>
  <si>
    <t>注：“-”表示该指标本地区当期无数据。</t>
  </si>
  <si>
    <t>海南州限额以上住宿餐饮业经营情况表</t>
  </si>
  <si>
    <r>
      <rPr>
        <sz val="12"/>
        <rFont val="宋体"/>
        <charset val="134"/>
      </rPr>
      <t>1-</t>
    </r>
    <r>
      <rPr>
        <sz val="12"/>
        <rFont val="宋体"/>
        <charset val="134"/>
      </rPr>
      <t>4</t>
    </r>
    <r>
      <rPr>
        <sz val="12"/>
        <rFont val="宋体"/>
        <charset val="134"/>
      </rPr>
      <t>月</t>
    </r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</si>
  <si>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</si>
  <si>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</si>
  <si>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</si>
  <si>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</si>
  <si>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</si>
  <si>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</si>
  <si>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</si>
  <si>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社会消费品零售总额</t>
  </si>
  <si>
    <t xml:space="preserve">                                                    单位：万元</t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</si>
  <si>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</si>
  <si>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</si>
  <si>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</si>
  <si>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</si>
  <si>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</si>
  <si>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</si>
  <si>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</si>
  <si>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</si>
  <si>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</si>
  <si>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</si>
  <si>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财政</t>
  </si>
  <si>
    <t>一、公共财政预算收入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</si>
  <si>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</si>
  <si>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</si>
  <si>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</si>
  <si>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</si>
  <si>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</si>
  <si>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</si>
  <si>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</si>
  <si>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</si>
  <si>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</si>
  <si>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增值税</t>
  </si>
  <si>
    <t xml:space="preserve">           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</si>
  <si>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</si>
  <si>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</si>
  <si>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</si>
  <si>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</si>
  <si>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</si>
  <si>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土地增值税</t>
  </si>
  <si>
    <t xml:space="preserve">           车船税</t>
  </si>
  <si>
    <t xml:space="preserve">           耕地占用税</t>
  </si>
  <si>
    <t xml:space="preserve">           契税</t>
  </si>
  <si>
    <t xml:space="preserve">    2.非税收入</t>
  </si>
  <si>
    <t>二、公共财政预算支出</t>
  </si>
  <si>
    <t>金融</t>
  </si>
  <si>
    <t>4月末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</si>
  <si>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</si>
  <si>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</si>
  <si>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</si>
  <si>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</si>
  <si>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</si>
  <si>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</si>
  <si>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</si>
  <si>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</si>
  <si>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</si>
  <si>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</si>
  <si>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</si>
  <si>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</si>
  <si>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</si>
  <si>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</si>
  <si>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</si>
  <si>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</si>
  <si>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</si>
  <si>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</si>
  <si>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</si>
  <si>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</si>
  <si>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</si>
  <si>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 xml:space="preserve"> 一季度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</si>
  <si>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</si>
  <si>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</si>
  <si>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</si>
  <si>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</si>
  <si>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</si>
  <si>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</si>
  <si>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</si>
  <si>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</si>
  <si>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</si>
  <si>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</si>
  <si>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</si>
  <si>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注：公路指标数据来自州交通运输局，邮政业务量来自州邮政管理局，通讯营业收入来自中国电信集团公司海南州分公司、中国移动通信集团青海有限公司海南分公司、中国联通网络通信有限公司海南州分公司，中国铁通有限公司青海分公司海南州支撑服务中心。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</si>
  <si>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</si>
  <si>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</si>
  <si>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</si>
  <si>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</si>
  <si>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</si>
  <si>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</si>
  <si>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</si>
  <si>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</si>
  <si>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</si>
  <si>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</si>
  <si>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</si>
  <si>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</si>
  <si>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</si>
  <si>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</si>
  <si>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（4月）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</si>
  <si>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</si>
  <si>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</si>
  <si>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</si>
  <si>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</si>
  <si>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</si>
  <si>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</si>
  <si>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</si>
  <si>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</si>
  <si>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</si>
  <si>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</si>
  <si>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</si>
  <si>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商品零售价格指数</t>
  </si>
</sst>
</file>

<file path=xl/styles.xml><?xml version="1.0" encoding="utf-8"?>
<styleSheet xmlns="http://schemas.openxmlformats.org/spreadsheetml/2006/main">
  <numFmts count="13">
    <numFmt numFmtId="176" formatCode="0_);[Red]\(0\)"/>
    <numFmt numFmtId="177" formatCode="0.00_);[Red]\(0.00\)"/>
    <numFmt numFmtId="178" formatCode="#,##0_ "/>
    <numFmt numFmtId="179" formatCode="0.0000_ "/>
    <numFmt numFmtId="180" formatCode="0_ "/>
    <numFmt numFmtId="181" formatCode="0.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0.00_ "/>
    <numFmt numFmtId="42" formatCode="_ &quot;￥&quot;* #,##0_ ;_ &quot;￥&quot;* \-#,##0_ ;_ &quot;￥&quot;* &quot;-&quot;_ ;_ @_ "/>
    <numFmt numFmtId="183" formatCode="0.0_ "/>
    <numFmt numFmtId="184" formatCode="0.0_);[Red]\(0.0\)"/>
  </numFmts>
  <fonts count="4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Times New Roman"/>
      <charset val="0"/>
    </font>
    <font>
      <sz val="11"/>
      <color indexed="8"/>
      <name val="Times New Roman"/>
      <charset val="0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0" fillId="13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35" fillId="15" borderId="32" applyNumberFormat="false" applyAlignment="false" applyProtection="false">
      <alignment vertical="center"/>
    </xf>
    <xf numFmtId="0" fontId="39" fillId="19" borderId="33" applyNumberFormat="false" applyAlignment="false" applyProtection="false">
      <alignment vertical="center"/>
    </xf>
    <xf numFmtId="0" fontId="38" fillId="17" borderId="0" applyNumberFormat="false" applyBorder="false" applyAlignment="false" applyProtection="false">
      <alignment vertical="center"/>
    </xf>
    <xf numFmtId="0" fontId="40" fillId="0" borderId="29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2" fillId="0" borderId="29" applyNumberFormat="false" applyFill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34" fillId="0" borderId="31" applyNumberFormat="false" applyFill="false" applyAlignment="false" applyProtection="false">
      <alignment vertical="center"/>
    </xf>
    <xf numFmtId="0" fontId="33" fillId="0" borderId="30" applyNumberFormat="false" applyFill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45" fillId="0" borderId="3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9" fillId="22" borderId="0" applyNumberFormat="false" applyBorder="false" applyAlignment="false" applyProtection="false">
      <alignment vertical="center"/>
    </xf>
    <xf numFmtId="0" fontId="0" fillId="23" borderId="35" applyNumberFormat="false" applyFont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46" fillId="25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47" fillId="26" borderId="0" applyNumberFormat="false" applyBorder="false" applyAlignment="false" applyProtection="false">
      <alignment vertical="center"/>
    </xf>
    <xf numFmtId="0" fontId="41" fillId="15" borderId="28" applyNumberFormat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0" fillId="12" borderId="0" applyNumberFormat="false" applyBorder="false" applyAlignment="false" applyProtection="false">
      <alignment vertical="center"/>
    </xf>
    <xf numFmtId="0" fontId="30" fillId="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4" fillId="0" borderId="0"/>
    <xf numFmtId="9" fontId="0" fillId="0" borderId="0" applyFont="false" applyFill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31" fillId="6" borderId="28" applyNumberFormat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183" fontId="0" fillId="0" borderId="3" xfId="0" applyNumberFormat="true" applyBorder="true">
      <alignment vertical="center"/>
    </xf>
    <xf numFmtId="183" fontId="0" fillId="0" borderId="4" xfId="0" applyNumberFormat="true" applyBorder="true">
      <alignment vertical="center"/>
    </xf>
    <xf numFmtId="0" fontId="0" fillId="0" borderId="2" xfId="0" applyFont="true" applyFill="true" applyBorder="true" applyAlignment="true">
      <alignment horizontal="left" vertical="center"/>
    </xf>
    <xf numFmtId="183" fontId="0" fillId="0" borderId="3" xfId="0" applyNumberFormat="true" applyFill="true" applyBorder="true">
      <alignment vertical="center"/>
    </xf>
    <xf numFmtId="183" fontId="0" fillId="0" borderId="4" xfId="0" applyNumberFormat="true" applyFont="true" applyFill="true" applyBorder="true">
      <alignment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184" fontId="0" fillId="0" borderId="4" xfId="0" applyNumberFormat="true" applyBorder="true">
      <alignment vertical="center"/>
    </xf>
    <xf numFmtId="0" fontId="0" fillId="0" borderId="2" xfId="0" applyFill="true" applyBorder="true">
      <alignment vertical="center"/>
    </xf>
    <xf numFmtId="0" fontId="3" fillId="0" borderId="0" xfId="0" applyFont="true" applyAlignment="true">
      <alignment vertical="center" wrapText="true"/>
    </xf>
    <xf numFmtId="0" fontId="0" fillId="0" borderId="4" xfId="0" applyBorder="true">
      <alignment vertical="center"/>
    </xf>
    <xf numFmtId="181" fontId="0" fillId="0" borderId="4" xfId="0" applyNumberFormat="true" applyBorder="true">
      <alignment vertical="center"/>
    </xf>
    <xf numFmtId="183" fontId="0" fillId="0" borderId="4" xfId="0" applyNumberFormat="true" applyBorder="true" applyAlignment="true">
      <alignment horizontal="right" vertical="center"/>
    </xf>
    <xf numFmtId="0" fontId="0" fillId="2" borderId="3" xfId="0" applyFill="true" applyBorder="true">
      <alignment vertical="center"/>
    </xf>
    <xf numFmtId="183" fontId="0" fillId="2" borderId="4" xfId="0" applyNumberFormat="true" applyFill="true" applyBorder="true">
      <alignment vertical="center"/>
    </xf>
    <xf numFmtId="0" fontId="0" fillId="0" borderId="2" xfId="0" applyFont="true" applyBorder="true">
      <alignment vertical="center"/>
    </xf>
    <xf numFmtId="0" fontId="0" fillId="0" borderId="5" xfId="0" applyFill="true" applyBorder="true">
      <alignment vertical="center"/>
    </xf>
    <xf numFmtId="0" fontId="0" fillId="0" borderId="5" xfId="0" applyBorder="true">
      <alignment vertical="center"/>
    </xf>
    <xf numFmtId="0" fontId="4" fillId="0" borderId="0" xfId="0" applyFont="true" applyFill="true" applyBorder="true" applyAlignment="true">
      <alignment vertical="center"/>
    </xf>
    <xf numFmtId="184" fontId="4" fillId="0" borderId="0" xfId="0" applyNumberFormat="true" applyFont="true" applyFill="true" applyBorder="true" applyAlignment="true">
      <alignment vertical="center"/>
    </xf>
    <xf numFmtId="0" fontId="5" fillId="0" borderId="0" xfId="40" applyFont="true" applyAlignment="true">
      <alignment horizontal="center"/>
    </xf>
    <xf numFmtId="0" fontId="4" fillId="0" borderId="0" xfId="40" applyAlignment="true">
      <alignment horizontal="center"/>
    </xf>
    <xf numFmtId="0" fontId="4" fillId="0" borderId="2" xfId="40" applyBorder="true" applyAlignment="true">
      <alignment horizontal="center" vertical="center"/>
    </xf>
    <xf numFmtId="0" fontId="4" fillId="0" borderId="6" xfId="40" applyFont="true" applyBorder="true" applyAlignment="true">
      <alignment horizontal="center" vertical="center"/>
    </xf>
    <xf numFmtId="184" fontId="4" fillId="0" borderId="6" xfId="40" applyNumberFormat="true" applyFont="true" applyBorder="true" applyAlignment="true">
      <alignment horizontal="center" vertical="center"/>
    </xf>
    <xf numFmtId="0" fontId="4" fillId="0" borderId="4" xfId="40" applyBorder="true" applyAlignment="true">
      <alignment horizontal="center" vertical="center"/>
    </xf>
    <xf numFmtId="0" fontId="4" fillId="0" borderId="7" xfId="40" applyBorder="true" applyAlignment="true">
      <alignment horizontal="center" vertical="center"/>
    </xf>
    <xf numFmtId="184" fontId="4" fillId="0" borderId="7" xfId="40" applyNumberFormat="true" applyFont="true" applyBorder="true" applyAlignment="true">
      <alignment horizontal="center" vertical="center"/>
    </xf>
    <xf numFmtId="0" fontId="4" fillId="0" borderId="2" xfId="40" applyBorder="true"/>
    <xf numFmtId="183" fontId="4" fillId="0" borderId="3" xfId="40" applyNumberFormat="true" applyBorder="true" applyAlignment="true">
      <alignment horizontal="center"/>
    </xf>
    <xf numFmtId="184" fontId="4" fillId="0" borderId="4" xfId="40" applyNumberFormat="true" applyBorder="true" applyAlignment="true">
      <alignment horizontal="center"/>
    </xf>
    <xf numFmtId="183" fontId="4" fillId="0" borderId="4" xfId="40" applyNumberFormat="true" applyBorder="true" applyAlignment="true">
      <alignment horizontal="center"/>
    </xf>
    <xf numFmtId="0" fontId="4" fillId="0" borderId="3" xfId="40" applyBorder="true"/>
    <xf numFmtId="184" fontId="4" fillId="0" borderId="4" xfId="40" applyNumberFormat="true" applyBorder="true"/>
    <xf numFmtId="184" fontId="4" fillId="0" borderId="4" xfId="40" applyNumberFormat="true" applyFont="true" applyBorder="true" applyAlignment="true">
      <alignment horizontal="center"/>
    </xf>
    <xf numFmtId="184" fontId="4" fillId="0" borderId="3" xfId="40" applyNumberFormat="true" applyBorder="true" applyAlignment="true">
      <alignment horizontal="center"/>
    </xf>
    <xf numFmtId="184" fontId="4" fillId="0" borderId="3" xfId="40" applyNumberFormat="true" applyBorder="true" applyAlignment="true">
      <alignment horizontal="center" vertical="center"/>
    </xf>
    <xf numFmtId="184" fontId="4" fillId="0" borderId="4" xfId="40" applyNumberFormat="true" applyBorder="true" applyAlignment="true">
      <alignment horizontal="center" vertical="center"/>
    </xf>
    <xf numFmtId="0" fontId="4" fillId="0" borderId="3" xfId="40" applyBorder="true" applyAlignment="true">
      <alignment horizontal="center" vertical="center"/>
    </xf>
    <xf numFmtId="183" fontId="4" fillId="0" borderId="3" xfId="40" applyNumberFormat="true" applyBorder="true" applyAlignment="true">
      <alignment horizontal="center" vertical="center"/>
    </xf>
    <xf numFmtId="183" fontId="4" fillId="0" borderId="0" xfId="0" applyNumberFormat="true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182" fontId="4" fillId="0" borderId="0" xfId="0" applyNumberFormat="true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183" fontId="4" fillId="0" borderId="1" xfId="0" applyNumberFormat="true" applyFont="true" applyFill="true" applyBorder="true" applyAlignment="true">
      <alignment horizontal="right" vertical="center"/>
    </xf>
    <xf numFmtId="0" fontId="4" fillId="0" borderId="2" xfId="0" applyFont="true" applyFill="true" applyBorder="true" applyAlignment="true">
      <alignment vertical="center"/>
    </xf>
    <xf numFmtId="183" fontId="4" fillId="0" borderId="3" xfId="0" applyNumberFormat="true" applyFont="true" applyFill="true" applyBorder="true" applyAlignment="true">
      <alignment horizontal="center" vertical="center"/>
    </xf>
    <xf numFmtId="184" fontId="4" fillId="0" borderId="3" xfId="0" applyNumberFormat="true" applyFont="true" applyFill="true" applyBorder="true" applyAlignment="true">
      <alignment horizontal="center" vertical="center"/>
    </xf>
    <xf numFmtId="183" fontId="4" fillId="0" borderId="4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184" fontId="8" fillId="0" borderId="3" xfId="0" applyNumberFormat="true" applyFont="true" applyFill="true" applyBorder="true" applyAlignment="true">
      <alignment horizontal="right" vertical="center"/>
    </xf>
    <xf numFmtId="183" fontId="8" fillId="0" borderId="4" xfId="0" applyNumberFormat="true" applyFont="true" applyFill="true" applyBorder="true" applyAlignment="true">
      <alignment horizontal="right" vertical="center"/>
    </xf>
    <xf numFmtId="184" fontId="4" fillId="0" borderId="3" xfId="0" applyNumberFormat="true" applyFont="true" applyFill="true" applyBorder="true" applyAlignment="true">
      <alignment horizontal="right" vertical="center"/>
    </xf>
    <xf numFmtId="184" fontId="4" fillId="0" borderId="4" xfId="0" applyNumberFormat="true" applyFont="true" applyFill="true" applyBorder="true" applyAlignment="true">
      <alignment horizontal="right" vertical="center"/>
    </xf>
    <xf numFmtId="184" fontId="6" fillId="0" borderId="0" xfId="0" applyNumberFormat="true" applyFont="true" applyFill="true" applyBorder="true" applyAlignment="true">
      <alignment vertical="center"/>
    </xf>
    <xf numFmtId="183" fontId="6" fillId="0" borderId="0" xfId="0" applyNumberFormat="true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182" fontId="9" fillId="0" borderId="0" xfId="0" applyNumberFormat="true" applyFont="true" applyFill="true" applyBorder="true" applyAlignment="true">
      <alignment vertical="center"/>
    </xf>
    <xf numFmtId="182" fontId="6" fillId="0" borderId="0" xfId="0" applyNumberFormat="true" applyFont="true" applyFill="true" applyBorder="true" applyAlignment="true">
      <alignment vertical="center"/>
    </xf>
    <xf numFmtId="0" fontId="8" fillId="0" borderId="2" xfId="0" applyFont="true" applyFill="true" applyBorder="true" applyAlignment="true">
      <alignment vertical="center"/>
    </xf>
    <xf numFmtId="183" fontId="8" fillId="0" borderId="3" xfId="0" applyNumberFormat="true" applyFont="true" applyFill="true" applyBorder="true" applyAlignment="true">
      <alignment horizontal="right" vertical="center"/>
    </xf>
    <xf numFmtId="183" fontId="8" fillId="0" borderId="4" xfId="0" applyNumberFormat="true" applyFont="true" applyFill="true" applyBorder="true" applyAlignment="true">
      <alignment vertical="center"/>
    </xf>
    <xf numFmtId="183" fontId="4" fillId="0" borderId="3" xfId="0" applyNumberFormat="true" applyFont="true" applyFill="true" applyBorder="true" applyAlignment="true">
      <alignment vertical="center"/>
    </xf>
    <xf numFmtId="183" fontId="4" fillId="0" borderId="3" xfId="0" applyNumberFormat="true" applyFont="true" applyFill="true" applyBorder="true" applyAlignment="true">
      <alignment horizontal="right" vertical="center"/>
    </xf>
    <xf numFmtId="183" fontId="4" fillId="0" borderId="4" xfId="0" applyNumberFormat="true" applyFont="true" applyFill="true" applyBorder="true" applyAlignment="true">
      <alignment horizontal="right" vertical="center"/>
    </xf>
    <xf numFmtId="183" fontId="8" fillId="0" borderId="3" xfId="0" applyNumberFormat="true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183" fontId="10" fillId="0" borderId="0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/>
    </xf>
    <xf numFmtId="183" fontId="11" fillId="0" borderId="0" xfId="0" applyNumberFormat="true" applyFont="true" applyFill="true" applyBorder="true" applyAlignment="true">
      <alignment horizontal="center"/>
    </xf>
    <xf numFmtId="0" fontId="12" fillId="0" borderId="8" xfId="0" applyFont="true" applyFill="true" applyBorder="true" applyAlignment="true">
      <alignment horizontal="center" vertical="center"/>
    </xf>
    <xf numFmtId="183" fontId="12" fillId="0" borderId="9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/>
    </xf>
    <xf numFmtId="183" fontId="13" fillId="0" borderId="4" xfId="0" applyNumberFormat="true" applyFont="true" applyFill="true" applyBorder="true" applyAlignment="true">
      <alignment horizontal="right" vertical="center" wrapText="true"/>
    </xf>
    <xf numFmtId="0" fontId="12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left"/>
    </xf>
    <xf numFmtId="0" fontId="13" fillId="0" borderId="2" xfId="0" applyFont="true" applyFill="true" applyBorder="true" applyAlignment="true">
      <alignment horizontal="center" wrapText="true" shrinkToFit="true"/>
    </xf>
    <xf numFmtId="0" fontId="13" fillId="0" borderId="2" xfId="0" applyFont="true" applyFill="true" applyBorder="true" applyAlignment="true">
      <alignment horizontal="left" wrapText="true" shrinkToFit="true"/>
    </xf>
    <xf numFmtId="0" fontId="12" fillId="0" borderId="2" xfId="0" applyFont="true" applyFill="true" applyBorder="true" applyAlignment="true">
      <alignment horizontal="left" wrapText="true" shrinkToFit="true"/>
    </xf>
    <xf numFmtId="0" fontId="13" fillId="0" borderId="2" xfId="0" applyFont="true" applyFill="true" applyBorder="true" applyAlignment="true">
      <alignment horizontal="center" vertical="center"/>
    </xf>
    <xf numFmtId="0" fontId="13" fillId="0" borderId="10" xfId="0" applyFont="true" applyFill="true" applyBorder="true" applyAlignment="true">
      <alignment horizontal="center" vertical="center"/>
    </xf>
    <xf numFmtId="183" fontId="13" fillId="0" borderId="11" xfId="0" applyNumberFormat="true" applyFont="true" applyFill="true" applyBorder="true" applyAlignment="true">
      <alignment horizontal="right" vertical="center" wrapText="true"/>
    </xf>
    <xf numFmtId="49" fontId="14" fillId="0" borderId="0" xfId="0" applyNumberFormat="true" applyFont="true" applyFill="true" applyBorder="true" applyAlignment="true">
      <alignment horizontal="left" vertical="center" wrapText="true"/>
    </xf>
    <xf numFmtId="183" fontId="15" fillId="0" borderId="0" xfId="0" applyNumberFormat="true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/>
    <xf numFmtId="0" fontId="16" fillId="0" borderId="1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/>
    </xf>
    <xf numFmtId="0" fontId="17" fillId="0" borderId="2" xfId="0" applyFont="true" applyFill="true" applyBorder="true" applyAlignment="true">
      <alignment vertical="center"/>
    </xf>
    <xf numFmtId="180" fontId="17" fillId="0" borderId="3" xfId="0" applyNumberFormat="true" applyFont="true" applyFill="true" applyBorder="true" applyAlignment="true">
      <alignment horizontal="center" vertical="center"/>
    </xf>
    <xf numFmtId="182" fontId="17" fillId="0" borderId="3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vertical="center"/>
    </xf>
    <xf numFmtId="0" fontId="18" fillId="0" borderId="5" xfId="0" applyFont="true" applyFill="true" applyBorder="true" applyAlignment="true"/>
    <xf numFmtId="0" fontId="18" fillId="0" borderId="0" xfId="0" applyFont="true" applyFill="true" applyBorder="true" applyAlignment="true"/>
    <xf numFmtId="0" fontId="17" fillId="0" borderId="4" xfId="0" applyFont="true" applyFill="true" applyBorder="true" applyAlignment="true">
      <alignment horizontal="center" vertical="center"/>
    </xf>
    <xf numFmtId="182" fontId="17" fillId="0" borderId="4" xfId="0" applyNumberFormat="true" applyFont="true" applyFill="true" applyBorder="true" applyAlignment="true">
      <alignment horizontal="center" vertical="center"/>
    </xf>
    <xf numFmtId="183" fontId="17" fillId="0" borderId="4" xfId="0" applyNumberFormat="true" applyFont="true" applyFill="true" applyBorder="true" applyAlignment="true">
      <alignment horizontal="center" vertical="center"/>
    </xf>
    <xf numFmtId="180" fontId="17" fillId="0" borderId="4" xfId="0" applyNumberFormat="true" applyFont="true" applyFill="true" applyBorder="true" applyAlignment="true">
      <alignment horizontal="center" vertical="center"/>
    </xf>
    <xf numFmtId="179" fontId="17" fillId="0" borderId="3" xfId="0" applyNumberFormat="true" applyFont="true" applyFill="true" applyBorder="true" applyAlignment="true">
      <alignment horizontal="center" vertical="center"/>
    </xf>
    <xf numFmtId="49" fontId="17" fillId="0" borderId="4" xfId="0" applyNumberFormat="true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/>
    <xf numFmtId="0" fontId="19" fillId="0" borderId="0" xfId="0" applyFont="true" applyFill="true" applyBorder="true" applyAlignment="true"/>
    <xf numFmtId="0" fontId="10" fillId="0" borderId="0" xfId="0" applyFont="true" applyFill="true" applyBorder="true" applyAlignment="true"/>
    <xf numFmtId="182" fontId="10" fillId="0" borderId="0" xfId="0" applyNumberFormat="true" applyFont="true" applyFill="true" applyBorder="true" applyAlignment="true">
      <alignment horizontal="right"/>
    </xf>
    <xf numFmtId="0" fontId="10" fillId="0" borderId="0" xfId="0" applyFont="true" applyFill="true" applyBorder="true" applyAlignment="true">
      <alignment horizontal="center"/>
    </xf>
    <xf numFmtId="0" fontId="10" fillId="0" borderId="0" xfId="0" applyFont="true" applyFill="true" applyBorder="true" applyAlignment="true">
      <alignment horizontal="right"/>
    </xf>
    <xf numFmtId="0" fontId="10" fillId="0" borderId="2" xfId="0" applyFont="true" applyFill="true" applyBorder="true" applyAlignment="true"/>
    <xf numFmtId="0" fontId="10" fillId="0" borderId="3" xfId="0" applyFont="true" applyFill="true" applyBorder="true" applyAlignment="true">
      <alignment horizontal="center" vertical="center"/>
    </xf>
    <xf numFmtId="182" fontId="10" fillId="0" borderId="3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/>
    </xf>
    <xf numFmtId="180" fontId="10" fillId="0" borderId="3" xfId="0" applyNumberFormat="true" applyFont="true" applyFill="true" applyBorder="true" applyAlignment="true">
      <alignment horizontal="right"/>
    </xf>
    <xf numFmtId="0" fontId="10" fillId="0" borderId="4" xfId="0" applyNumberFormat="true" applyFont="true" applyFill="true" applyBorder="true" applyAlignment="true">
      <alignment horizontal="right"/>
    </xf>
    <xf numFmtId="183" fontId="10" fillId="0" borderId="4" xfId="0" applyNumberFormat="true" applyFont="true" applyFill="true" applyBorder="true" applyAlignment="true">
      <alignment horizontal="right"/>
    </xf>
    <xf numFmtId="183" fontId="10" fillId="0" borderId="3" xfId="0" applyNumberFormat="true" applyFont="true" applyFill="true" applyBorder="true" applyAlignment="true">
      <alignment horizontal="right"/>
    </xf>
    <xf numFmtId="49" fontId="10" fillId="0" borderId="4" xfId="0" applyNumberFormat="true" applyFont="true" applyFill="true" applyBorder="true" applyAlignment="true">
      <alignment horizontal="right"/>
    </xf>
    <xf numFmtId="49" fontId="10" fillId="0" borderId="3" xfId="0" applyNumberFormat="true" applyFont="true" applyFill="true" applyBorder="true" applyAlignment="true">
      <alignment horizontal="left" vertical="center"/>
    </xf>
    <xf numFmtId="180" fontId="10" fillId="0" borderId="3" xfId="0" applyNumberFormat="true" applyFont="true" applyFill="true" applyBorder="true" applyAlignment="true">
      <alignment horizontal="right" vertical="center"/>
    </xf>
    <xf numFmtId="183" fontId="10" fillId="0" borderId="4" xfId="0" applyNumberFormat="true" applyFont="true" applyFill="true" applyBorder="true" applyAlignment="true">
      <alignment horizontal="right" vertical="center"/>
    </xf>
    <xf numFmtId="0" fontId="10" fillId="0" borderId="3" xfId="0" applyFont="true" applyFill="true" applyBorder="true" applyAlignment="true"/>
    <xf numFmtId="0" fontId="19" fillId="0" borderId="2" xfId="0" applyFont="true" applyFill="true" applyBorder="true" applyAlignment="true"/>
    <xf numFmtId="0" fontId="19" fillId="0" borderId="3" xfId="0" applyFont="true" applyFill="true" applyBorder="true" applyAlignment="true">
      <alignment horizontal="left"/>
    </xf>
    <xf numFmtId="180" fontId="19" fillId="0" borderId="3" xfId="0" applyNumberFormat="true" applyFont="true" applyFill="true" applyBorder="true" applyAlignment="true">
      <alignment horizontal="right"/>
    </xf>
    <xf numFmtId="183" fontId="19" fillId="0" borderId="4" xfId="0" applyNumberFormat="true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horizontal="left" wrapText="true"/>
    </xf>
    <xf numFmtId="0" fontId="10" fillId="0" borderId="0" xfId="0" applyFont="true" applyFill="true" applyBorder="true" applyAlignment="true">
      <alignment horizontal="left"/>
    </xf>
    <xf numFmtId="0" fontId="10" fillId="0" borderId="1" xfId="0" applyFont="true" applyFill="true" applyBorder="true" applyAlignment="true">
      <alignment horizontal="right"/>
    </xf>
    <xf numFmtId="0" fontId="10" fillId="0" borderId="2" xfId="0" applyFont="true" applyFill="true" applyBorder="true" applyAlignment="true">
      <alignment horizontal="center" vertical="center"/>
    </xf>
    <xf numFmtId="182" fontId="10" fillId="0" borderId="3" xfId="0" applyNumberFormat="true" applyFont="true" applyFill="true" applyBorder="true" applyAlignment="true">
      <alignment horizontal="center" vertical="center"/>
    </xf>
    <xf numFmtId="182" fontId="10" fillId="0" borderId="4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left"/>
    </xf>
    <xf numFmtId="180" fontId="20" fillId="0" borderId="3" xfId="0" applyNumberFormat="true" applyFont="true" applyFill="true" applyBorder="true" applyAlignment="true"/>
    <xf numFmtId="180" fontId="20" fillId="0" borderId="4" xfId="0" applyNumberFormat="true" applyFont="true" applyFill="true" applyBorder="true" applyAlignment="true"/>
    <xf numFmtId="183" fontId="20" fillId="0" borderId="3" xfId="0" applyNumberFormat="true" applyFont="true" applyFill="true" applyBorder="true" applyAlignment="true"/>
    <xf numFmtId="49" fontId="10" fillId="0" borderId="2" xfId="0" applyNumberFormat="true" applyFont="true" applyFill="true" applyBorder="true" applyAlignment="true">
      <alignment horizontal="left" vertical="center"/>
    </xf>
    <xf numFmtId="180" fontId="10" fillId="0" borderId="12" xfId="0" applyNumberFormat="true" applyFont="true" applyFill="true" applyBorder="true" applyAlignment="true"/>
    <xf numFmtId="180" fontId="10" fillId="0" borderId="13" xfId="0" applyNumberFormat="true" applyFont="true" applyFill="true" applyBorder="true" applyAlignment="true"/>
    <xf numFmtId="180" fontId="20" fillId="0" borderId="3" xfId="0" applyNumberFormat="true" applyFont="true" applyFill="true" applyBorder="true" applyAlignment="true">
      <alignment vertical="center"/>
    </xf>
    <xf numFmtId="180" fontId="20" fillId="0" borderId="4" xfId="0" applyNumberFormat="true" applyFont="true" applyFill="true" applyBorder="true" applyAlignment="true">
      <alignment vertical="center"/>
    </xf>
    <xf numFmtId="182" fontId="20" fillId="0" borderId="0" xfId="0" applyNumberFormat="true" applyFont="true" applyFill="true" applyBorder="true" applyAlignment="true"/>
    <xf numFmtId="0" fontId="20" fillId="0" borderId="2" xfId="0" applyFont="true" applyFill="true" applyBorder="true" applyAlignment="true">
      <alignment horizontal="left"/>
    </xf>
    <xf numFmtId="183" fontId="10" fillId="0" borderId="4" xfId="0" applyNumberFormat="true" applyFont="true" applyFill="true" applyBorder="true" applyAlignment="true"/>
    <xf numFmtId="183" fontId="10" fillId="0" borderId="0" xfId="0" applyNumberFormat="true" applyFont="true" applyFill="true" applyBorder="true" applyAlignment="true"/>
    <xf numFmtId="180" fontId="10" fillId="0" borderId="0" xfId="0" applyNumberFormat="true" applyFont="true" applyFill="true" applyBorder="true" applyAlignment="true"/>
    <xf numFmtId="0" fontId="21" fillId="0" borderId="0" xfId="0" applyFont="true" applyFill="true" applyBorder="true" applyAlignment="true"/>
    <xf numFmtId="0" fontId="20" fillId="0" borderId="0" xfId="0" applyFont="true" applyFill="true" applyBorder="true" applyAlignment="true"/>
    <xf numFmtId="0" fontId="22" fillId="0" borderId="0" xfId="0" applyFont="true" applyFill="true" applyBorder="true" applyAlignment="true"/>
    <xf numFmtId="0" fontId="23" fillId="0" borderId="0" xfId="0" applyFont="true" applyFill="true" applyBorder="true" applyAlignment="true"/>
    <xf numFmtId="0" fontId="22" fillId="0" borderId="0" xfId="0" applyFont="true" applyFill="true" applyBorder="true" applyAlignment="true">
      <alignment horizontal="center"/>
    </xf>
    <xf numFmtId="182" fontId="22" fillId="0" borderId="0" xfId="0" applyNumberFormat="true" applyFont="true" applyFill="true" applyBorder="true" applyAlignment="true"/>
    <xf numFmtId="0" fontId="24" fillId="0" borderId="0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184" fontId="8" fillId="0" borderId="3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left"/>
    </xf>
    <xf numFmtId="0" fontId="4" fillId="0" borderId="4" xfId="0" applyFont="true" applyFill="true" applyBorder="true" applyAlignment="true">
      <alignment horizontal="center"/>
    </xf>
    <xf numFmtId="180" fontId="4" fillId="0" borderId="3" xfId="0" applyNumberFormat="true" applyFont="true" applyFill="true" applyBorder="true" applyAlignment="true">
      <alignment horizontal="right"/>
    </xf>
    <xf numFmtId="180" fontId="6" fillId="0" borderId="3" xfId="0" applyNumberFormat="true" applyFont="true" applyFill="true" applyBorder="true" applyAlignment="true">
      <alignment horizontal="right"/>
    </xf>
    <xf numFmtId="180" fontId="4" fillId="0" borderId="3" xfId="0" applyNumberFormat="true" applyFont="true" applyFill="true" applyBorder="true" applyAlignment="true">
      <alignment horizontal="right" vertical="center"/>
    </xf>
    <xf numFmtId="0" fontId="10" fillId="0" borderId="14" xfId="0" applyNumberFormat="true" applyFont="true" applyFill="true" applyBorder="true" applyAlignment="true">
      <alignment horizontal="left"/>
    </xf>
    <xf numFmtId="0" fontId="10" fillId="0" borderId="15" xfId="0" applyFont="true" applyFill="true" applyBorder="true" applyAlignment="true">
      <alignment horizontal="center"/>
    </xf>
    <xf numFmtId="0" fontId="4" fillId="0" borderId="16" xfId="0" applyNumberFormat="true" applyFont="true" applyFill="true" applyBorder="true" applyAlignment="true">
      <alignment horizontal="left"/>
    </xf>
    <xf numFmtId="0" fontId="4" fillId="0" borderId="17" xfId="0" applyFont="true" applyFill="true" applyBorder="true" applyAlignment="true">
      <alignment horizontal="center"/>
    </xf>
    <xf numFmtId="180" fontId="4" fillId="0" borderId="18" xfId="0" applyNumberFormat="true" applyFont="true" applyFill="true" applyBorder="true" applyAlignment="true">
      <alignment horizontal="right" vertical="center"/>
    </xf>
    <xf numFmtId="0" fontId="4" fillId="0" borderId="19" xfId="0" applyFont="true" applyFill="true" applyBorder="true" applyAlignment="true">
      <alignment horizontal="center"/>
    </xf>
    <xf numFmtId="180" fontId="4" fillId="0" borderId="20" xfId="0" applyNumberFormat="true" applyFont="true" applyFill="true" applyBorder="true" applyAlignment="true">
      <alignment horizontal="right" vertical="center"/>
    </xf>
    <xf numFmtId="0" fontId="10" fillId="0" borderId="0" xfId="0" applyNumberFormat="true" applyFont="true" applyFill="true" applyBorder="true" applyAlignment="true"/>
    <xf numFmtId="182" fontId="10" fillId="0" borderId="0" xfId="0" applyNumberFormat="true" applyFont="true" applyFill="true" applyBorder="true" applyAlignment="true"/>
    <xf numFmtId="0" fontId="22" fillId="0" borderId="21" xfId="0" applyFont="true" applyFill="true" applyBorder="true" applyAlignment="true">
      <alignment horizontal="left"/>
    </xf>
    <xf numFmtId="184" fontId="8" fillId="0" borderId="2" xfId="0" applyNumberFormat="true" applyFont="true" applyFill="true" applyBorder="true" applyAlignment="true">
      <alignment horizontal="center" vertical="center"/>
    </xf>
    <xf numFmtId="0" fontId="8" fillId="0" borderId="2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/>
    <xf numFmtId="178" fontId="4" fillId="0" borderId="2" xfId="0" applyNumberFormat="true" applyFont="true" applyFill="true" applyBorder="true" applyAlignment="true">
      <alignment horizontal="right"/>
    </xf>
    <xf numFmtId="183" fontId="4" fillId="0" borderId="1" xfId="0" applyNumberFormat="true" applyFont="true" applyFill="true" applyBorder="true" applyAlignment="true">
      <alignment horizontal="right"/>
    </xf>
    <xf numFmtId="183" fontId="8" fillId="0" borderId="0" xfId="0" applyNumberFormat="true" applyFont="true" applyFill="true" applyBorder="true" applyAlignment="true">
      <alignment horizontal="right"/>
    </xf>
    <xf numFmtId="178" fontId="6" fillId="0" borderId="23" xfId="0" applyNumberFormat="true" applyFont="true" applyFill="true" applyBorder="true" applyAlignment="true">
      <alignment horizontal="right"/>
    </xf>
    <xf numFmtId="178" fontId="4" fillId="0" borderId="23" xfId="0" applyNumberFormat="true" applyFont="true" applyFill="true" applyBorder="true" applyAlignment="true">
      <alignment horizontal="right" vertical="center"/>
    </xf>
    <xf numFmtId="178" fontId="23" fillId="0" borderId="14" xfId="0" applyNumberFormat="true" applyFont="true" applyFill="true" applyBorder="true" applyAlignment="true"/>
    <xf numFmtId="178" fontId="4" fillId="0" borderId="3" xfId="0" applyNumberFormat="true" applyFont="true" applyFill="true" applyBorder="true" applyAlignment="true">
      <alignment horizontal="right"/>
    </xf>
    <xf numFmtId="180" fontId="4" fillId="0" borderId="4" xfId="0" applyNumberFormat="true" applyFont="true" applyFill="true" applyBorder="true" applyAlignment="true">
      <alignment horizontal="right"/>
    </xf>
    <xf numFmtId="183" fontId="4" fillId="0" borderId="24" xfId="0" applyNumberFormat="true" applyFont="true" applyFill="true" applyBorder="true" applyAlignment="true">
      <alignment horizontal="right"/>
    </xf>
    <xf numFmtId="178" fontId="4" fillId="0" borderId="25" xfId="0" applyNumberFormat="true" applyFont="true" applyFill="true" applyBorder="true" applyAlignment="true">
      <alignment horizontal="right" vertical="center"/>
    </xf>
    <xf numFmtId="0" fontId="24" fillId="0" borderId="21" xfId="0" applyFont="true" applyFill="true" applyBorder="true" applyAlignment="true">
      <alignment horizontal="center"/>
    </xf>
    <xf numFmtId="0" fontId="24" fillId="0" borderId="26" xfId="0" applyFont="true" applyFill="true" applyBorder="true" applyAlignment="true">
      <alignment horizontal="center"/>
    </xf>
    <xf numFmtId="0" fontId="26" fillId="0" borderId="26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left"/>
    </xf>
    <xf numFmtId="177" fontId="10" fillId="0" borderId="1" xfId="0" applyNumberFormat="true" applyFont="true" applyFill="true" applyBorder="true" applyAlignment="true">
      <alignment horizontal="center"/>
    </xf>
    <xf numFmtId="0" fontId="10" fillId="0" borderId="1" xfId="0" applyFont="true" applyFill="true" applyBorder="true" applyAlignment="true"/>
    <xf numFmtId="0" fontId="24" fillId="0" borderId="2" xfId="0" applyFont="true" applyFill="true" applyBorder="true" applyAlignment="true">
      <alignment horizontal="center" vertical="center"/>
    </xf>
    <xf numFmtId="184" fontId="24" fillId="0" borderId="3" xfId="0" applyNumberFormat="true" applyFont="true" applyFill="true" applyBorder="true" applyAlignment="true">
      <alignment horizontal="center" vertical="center"/>
    </xf>
    <xf numFmtId="0" fontId="24" fillId="0" borderId="3" xfId="0" applyFont="true" applyFill="true" applyBorder="true" applyAlignment="true">
      <alignment horizontal="center" vertical="center" wrapText="true"/>
    </xf>
    <xf numFmtId="182" fontId="26" fillId="0" borderId="3" xfId="0" applyNumberFormat="true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left"/>
    </xf>
    <xf numFmtId="180" fontId="24" fillId="0" borderId="3" xfId="0" applyNumberFormat="true" applyFont="true" applyFill="true" applyBorder="true" applyAlignment="true">
      <alignment horizontal="center"/>
    </xf>
    <xf numFmtId="183" fontId="24" fillId="0" borderId="3" xfId="0" applyNumberFormat="true" applyFont="true" applyFill="true" applyBorder="true" applyAlignment="true">
      <alignment horizontal="right"/>
    </xf>
    <xf numFmtId="180" fontId="22" fillId="0" borderId="3" xfId="0" applyNumberFormat="true" applyFont="true" applyFill="true" applyBorder="true" applyAlignment="true">
      <alignment horizontal="right" vertical="center"/>
    </xf>
    <xf numFmtId="180" fontId="10" fillId="0" borderId="3" xfId="0" applyNumberFormat="true" applyFont="true" applyFill="true" applyBorder="true" applyAlignment="true">
      <alignment horizontal="center"/>
    </xf>
    <xf numFmtId="183" fontId="24" fillId="0" borderId="3" xfId="0" applyNumberFormat="true" applyFont="true" applyFill="true" applyBorder="true" applyAlignment="true">
      <alignment horizontal="center"/>
    </xf>
    <xf numFmtId="180" fontId="10" fillId="0" borderId="3" xfId="0" applyNumberFormat="true" applyFont="true" applyFill="true" applyBorder="true" applyAlignment="true">
      <alignment horizontal="center" vertical="center"/>
    </xf>
    <xf numFmtId="183" fontId="10" fillId="0" borderId="3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/>
    </xf>
    <xf numFmtId="0" fontId="24" fillId="0" borderId="27" xfId="0" applyFont="true" applyFill="true" applyBorder="true" applyAlignment="true">
      <alignment horizontal="center"/>
    </xf>
    <xf numFmtId="0" fontId="24" fillId="0" borderId="4" xfId="0" applyFont="true" applyFill="true" applyBorder="true" applyAlignment="true">
      <alignment horizontal="center" vertical="center" wrapText="true"/>
    </xf>
    <xf numFmtId="184" fontId="10" fillId="0" borderId="0" xfId="0" applyNumberFormat="true" applyFont="true" applyFill="true" applyBorder="true" applyAlignment="true"/>
    <xf numFmtId="0" fontId="24" fillId="0" borderId="0" xfId="0" applyFont="true" applyFill="true" applyBorder="true" applyAlignment="true"/>
    <xf numFmtId="0" fontId="24" fillId="0" borderId="0" xfId="0" applyFont="true" applyFill="true" applyBorder="true" applyAlignment="true">
      <alignment horizontal="center"/>
    </xf>
    <xf numFmtId="0" fontId="27" fillId="0" borderId="0" xfId="0" applyFont="true" applyFill="true" applyBorder="true" applyAlignment="true">
      <alignment horizontal="center"/>
    </xf>
    <xf numFmtId="182" fontId="24" fillId="0" borderId="4" xfId="0" applyNumberFormat="true" applyFont="true" applyFill="true" applyBorder="true" applyAlignment="true">
      <alignment horizontal="center" vertical="center" wrapText="true"/>
    </xf>
    <xf numFmtId="183" fontId="26" fillId="0" borderId="3" xfId="0" applyNumberFormat="true" applyFont="true" applyFill="true" applyBorder="true" applyAlignment="true">
      <alignment horizontal="right"/>
    </xf>
    <xf numFmtId="183" fontId="24" fillId="0" borderId="4" xfId="0" applyNumberFormat="true" applyFont="true" applyFill="true" applyBorder="true" applyAlignment="true">
      <alignment horizontal="right"/>
    </xf>
    <xf numFmtId="183" fontId="20" fillId="0" borderId="3" xfId="0" applyNumberFormat="true" applyFont="true" applyFill="true" applyBorder="true" applyAlignment="true">
      <alignment horizontal="right"/>
    </xf>
    <xf numFmtId="183" fontId="4" fillId="0" borderId="3" xfId="0" applyNumberFormat="true" applyFont="true" applyFill="true" applyBorder="true" applyAlignment="true">
      <alignment horizontal="right"/>
    </xf>
    <xf numFmtId="183" fontId="4" fillId="0" borderId="3" xfId="0" applyNumberFormat="true" applyFont="true" applyFill="true" applyBorder="true" applyAlignment="true" applyProtection="true">
      <alignment horizontal="right"/>
    </xf>
    <xf numFmtId="0" fontId="0" fillId="0" borderId="0" xfId="0" applyFill="true" applyAlignment="true"/>
    <xf numFmtId="0" fontId="7" fillId="0" borderId="0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right"/>
    </xf>
    <xf numFmtId="0" fontId="0" fillId="0" borderId="2" xfId="0" applyFont="true" applyFill="true" applyBorder="true" applyAlignment="true">
      <alignment horizontal="center" vertical="center"/>
    </xf>
    <xf numFmtId="58" fontId="0" fillId="0" borderId="3" xfId="0" applyNumberFormat="true" applyFill="true" applyBorder="true" applyAlignment="true">
      <alignment horizontal="center" vertical="center"/>
    </xf>
    <xf numFmtId="182" fontId="0" fillId="0" borderId="4" xfId="0" applyNumberFormat="true" applyFont="true" applyFill="true" applyBorder="true" applyAlignment="true">
      <alignment horizontal="center" vertical="center"/>
    </xf>
    <xf numFmtId="0" fontId="28" fillId="0" borderId="2" xfId="0" applyFont="true" applyFill="true" applyBorder="true" applyAlignment="true"/>
    <xf numFmtId="0" fontId="28" fillId="0" borderId="3" xfId="0" applyFont="true" applyFill="true" applyBorder="true" applyAlignment="true">
      <alignment horizontal="center"/>
    </xf>
    <xf numFmtId="49" fontId="28" fillId="0" borderId="4" xfId="0" applyNumberFormat="true" applyFont="true" applyFill="true" applyBorder="true" applyAlignment="true">
      <alignment horizontal="center"/>
    </xf>
    <xf numFmtId="0" fontId="6" fillId="0" borderId="2" xfId="0" applyFont="true" applyFill="true" applyBorder="true" applyAlignment="true"/>
    <xf numFmtId="180" fontId="6" fillId="0" borderId="3" xfId="0" applyNumberFormat="true" applyFont="true" applyFill="true" applyBorder="true" applyAlignment="true">
      <alignment horizontal="center"/>
    </xf>
    <xf numFmtId="49" fontId="6" fillId="0" borderId="4" xfId="0" applyNumberFormat="true" applyFont="true" applyFill="true" applyBorder="true" applyAlignment="true">
      <alignment horizontal="center"/>
    </xf>
    <xf numFmtId="176" fontId="8" fillId="0" borderId="3" xfId="0" applyNumberFormat="true" applyFont="true" applyFill="true" applyBorder="true" applyAlignment="true">
      <alignment horizontal="center"/>
    </xf>
    <xf numFmtId="183" fontId="28" fillId="0" borderId="4" xfId="0" applyNumberFormat="true" applyFont="true" applyFill="true" applyBorder="true" applyAlignment="true">
      <alignment horizontal="center"/>
    </xf>
    <xf numFmtId="176" fontId="0" fillId="0" borderId="3" xfId="0" applyNumberFormat="true" applyFont="true" applyFill="true" applyBorder="true" applyAlignment="true">
      <alignment horizontal="center"/>
    </xf>
    <xf numFmtId="183" fontId="6" fillId="0" borderId="4" xfId="0" applyNumberFormat="true" applyFont="true" applyFill="true" applyBorder="true" applyAlignment="true">
      <alignment horizontal="center"/>
    </xf>
    <xf numFmtId="0" fontId="6" fillId="0" borderId="5" xfId="0" applyFont="true" applyFill="true" applyBorder="true" applyAlignment="true">
      <alignment vertical="center" wrapText="true"/>
    </xf>
    <xf numFmtId="180" fontId="0" fillId="0" borderId="3" xfId="0" applyNumberFormat="true" applyFont="true" applyBorder="true" applyAlignment="true">
      <alignment vertical="center"/>
    </xf>
    <xf numFmtId="184" fontId="0" fillId="0" borderId="4" xfId="0" applyNumberFormat="true" applyBorder="true" applyAlignment="true">
      <alignment horizontal="right" vertical="center"/>
    </xf>
    <xf numFmtId="0" fontId="0" fillId="0" borderId="3" xfId="0" applyBorder="true" applyAlignment="true">
      <alignment vertical="center"/>
    </xf>
    <xf numFmtId="180" fontId="0" fillId="0" borderId="3" xfId="0" applyNumberFormat="true" applyBorder="true" applyAlignment="true">
      <alignment vertical="center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 applyAlignment="true">
      <alignment horizontal="left" vertical="center"/>
    </xf>
    <xf numFmtId="180" fontId="0" fillId="0" borderId="0" xfId="0" applyNumberForma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常规_Sheet3" xfId="40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K11" sqref="K11"/>
    </sheetView>
  </sheetViews>
  <sheetFormatPr defaultColWidth="9" defaultRowHeight="13.5" outlineLevelCol="4"/>
  <cols>
    <col min="1" max="1" width="43.1238095238095" customWidth="true"/>
    <col min="2" max="2" width="16.5047619047619" customWidth="true"/>
    <col min="3" max="3" width="17.6285714285714" customWidth="true"/>
    <col min="4" max="4" width="13.8761904761905" hidden="true" customWidth="true"/>
  </cols>
  <sheetData>
    <row r="1" ht="21.75" spans="1:3">
      <c r="A1" s="1" t="s">
        <v>0</v>
      </c>
      <c r="B1" s="1"/>
      <c r="C1" s="1"/>
    </row>
    <row r="2" spans="3:3">
      <c r="C2" t="s">
        <v>1</v>
      </c>
    </row>
    <row r="3" ht="26.25" customHeight="true" spans="1:3">
      <c r="A3" s="4" t="s">
        <v>2</v>
      </c>
      <c r="B3" s="13" t="s">
        <v>3</v>
      </c>
      <c r="C3" s="14" t="s">
        <v>4</v>
      </c>
    </row>
    <row r="4" ht="21" customHeight="true" spans="1:5">
      <c r="A4" s="7" t="s">
        <v>0</v>
      </c>
      <c r="B4" s="240">
        <f>B9+B13+B17+B21+B25</f>
        <v>337641</v>
      </c>
      <c r="C4" s="241">
        <v>5.3</v>
      </c>
      <c r="D4">
        <f>B9+B13+B17+B21+B25</f>
        <v>337641</v>
      </c>
      <c r="E4" s="246"/>
    </row>
    <row r="5" ht="21" customHeight="true" spans="1:5">
      <c r="A5" s="24" t="s">
        <v>5</v>
      </c>
      <c r="B5" s="240">
        <f t="shared" ref="B5:B7" si="0">B10+B14+B18+B22+B26</f>
        <v>20297</v>
      </c>
      <c r="C5" s="241">
        <v>4.6</v>
      </c>
      <c r="D5">
        <f t="shared" ref="D5:D7" si="1">B10+B14+B18+B22+B26</f>
        <v>20297</v>
      </c>
      <c r="E5" s="246"/>
    </row>
    <row r="6" ht="21" customHeight="true" spans="1:5">
      <c r="A6" s="7" t="s">
        <v>6</v>
      </c>
      <c r="B6" s="240">
        <f t="shared" si="0"/>
        <v>231281</v>
      </c>
      <c r="C6" s="241">
        <v>6.6</v>
      </c>
      <c r="D6">
        <f t="shared" si="1"/>
        <v>231281</v>
      </c>
      <c r="E6" s="246"/>
    </row>
    <row r="7" ht="21" customHeight="true" spans="1:5">
      <c r="A7" s="7" t="s">
        <v>7</v>
      </c>
      <c r="B7" s="240">
        <f t="shared" si="0"/>
        <v>86063</v>
      </c>
      <c r="C7" s="21">
        <v>2.7</v>
      </c>
      <c r="D7">
        <f t="shared" si="1"/>
        <v>86063</v>
      </c>
      <c r="E7" s="246"/>
    </row>
    <row r="8" ht="21" customHeight="true" spans="1:3">
      <c r="A8" s="7" t="s">
        <v>8</v>
      </c>
      <c r="B8" s="242"/>
      <c r="C8" s="21"/>
    </row>
    <row r="9" ht="21" customHeight="true" spans="1:3">
      <c r="A9" s="7" t="s">
        <v>9</v>
      </c>
      <c r="B9" s="242">
        <v>231761</v>
      </c>
      <c r="C9" s="21">
        <v>5.8</v>
      </c>
    </row>
    <row r="10" ht="21" customHeight="true" spans="1:3">
      <c r="A10" s="24" t="s">
        <v>10</v>
      </c>
      <c r="B10" s="242">
        <v>7836</v>
      </c>
      <c r="C10" s="21">
        <v>4.7</v>
      </c>
    </row>
    <row r="11" ht="21" customHeight="true" spans="1:3">
      <c r="A11" s="7" t="s">
        <v>11</v>
      </c>
      <c r="B11" s="242">
        <v>182621</v>
      </c>
      <c r="C11" s="21">
        <v>6.3</v>
      </c>
    </row>
    <row r="12" ht="21" customHeight="true" spans="1:3">
      <c r="A12" s="7" t="s">
        <v>12</v>
      </c>
      <c r="B12" s="242">
        <v>41304</v>
      </c>
      <c r="C12" s="21">
        <v>4.2</v>
      </c>
    </row>
    <row r="13" ht="21" customHeight="true" spans="1:3">
      <c r="A13" s="7" t="s">
        <v>13</v>
      </c>
      <c r="B13" s="242">
        <v>13345</v>
      </c>
      <c r="C13" s="21">
        <v>5</v>
      </c>
    </row>
    <row r="14" ht="21" customHeight="true" spans="1:3">
      <c r="A14" s="24" t="s">
        <v>10</v>
      </c>
      <c r="B14" s="242">
        <v>774</v>
      </c>
      <c r="C14" s="21">
        <v>4.8</v>
      </c>
    </row>
    <row r="15" ht="21" customHeight="true" spans="1:3">
      <c r="A15" s="7" t="s">
        <v>11</v>
      </c>
      <c r="B15" s="243">
        <v>1852</v>
      </c>
      <c r="C15" s="21">
        <v>73.1</v>
      </c>
    </row>
    <row r="16" ht="21" customHeight="true" spans="1:3">
      <c r="A16" s="7" t="s">
        <v>12</v>
      </c>
      <c r="B16" s="242">
        <v>10719</v>
      </c>
      <c r="C16" s="21">
        <v>-0.5</v>
      </c>
    </row>
    <row r="17" ht="21" customHeight="true" spans="1:3">
      <c r="A17" s="7" t="s">
        <v>14</v>
      </c>
      <c r="B17" s="242">
        <v>55996</v>
      </c>
      <c r="C17" s="21">
        <v>5.5</v>
      </c>
    </row>
    <row r="18" ht="21" customHeight="true" spans="1:3">
      <c r="A18" s="24" t="s">
        <v>10</v>
      </c>
      <c r="B18" s="242">
        <v>5903</v>
      </c>
      <c r="C18" s="21">
        <v>4.6</v>
      </c>
    </row>
    <row r="19" ht="21" customHeight="true" spans="1:3">
      <c r="A19" s="7" t="s">
        <v>11</v>
      </c>
      <c r="B19" s="242">
        <v>35979</v>
      </c>
      <c r="C19" s="9">
        <v>6.4</v>
      </c>
    </row>
    <row r="20" ht="21" customHeight="true" spans="1:3">
      <c r="A20" s="7" t="s">
        <v>12</v>
      </c>
      <c r="B20" s="242">
        <v>14114</v>
      </c>
      <c r="C20" s="9">
        <v>4.1</v>
      </c>
    </row>
    <row r="21" ht="21" customHeight="true" spans="1:3">
      <c r="A21" s="7" t="s">
        <v>15</v>
      </c>
      <c r="B21" s="242">
        <v>20400</v>
      </c>
      <c r="C21" s="9">
        <v>-2.7</v>
      </c>
    </row>
    <row r="22" ht="21" customHeight="true" spans="1:3">
      <c r="A22" s="24" t="s">
        <v>10</v>
      </c>
      <c r="B22" s="243">
        <v>844</v>
      </c>
      <c r="C22" s="9">
        <v>3.6</v>
      </c>
    </row>
    <row r="23" ht="21" customHeight="true" spans="1:3">
      <c r="A23" s="7" t="s">
        <v>11</v>
      </c>
      <c r="B23" s="242">
        <v>5774</v>
      </c>
      <c r="C23" s="9">
        <v>-22</v>
      </c>
    </row>
    <row r="24" ht="21" customHeight="true" spans="1:3">
      <c r="A24" s="7" t="s">
        <v>12</v>
      </c>
      <c r="B24" s="242">
        <v>13782</v>
      </c>
      <c r="C24" s="9">
        <v>5.8</v>
      </c>
    </row>
    <row r="25" ht="21" customHeight="true" spans="1:3">
      <c r="A25" s="7" t="s">
        <v>16</v>
      </c>
      <c r="B25" s="243">
        <v>16139</v>
      </c>
      <c r="C25" s="21">
        <v>9.2</v>
      </c>
    </row>
    <row r="26" ht="21" customHeight="true" spans="1:3">
      <c r="A26" s="24" t="s">
        <v>10</v>
      </c>
      <c r="B26" s="242">
        <v>4940</v>
      </c>
      <c r="C26" s="9">
        <v>4.4</v>
      </c>
    </row>
    <row r="27" ht="21" customHeight="true" spans="1:3">
      <c r="A27" s="7" t="s">
        <v>11</v>
      </c>
      <c r="B27" s="242">
        <v>5055</v>
      </c>
      <c r="C27" s="9">
        <v>72.8</v>
      </c>
    </row>
    <row r="28" ht="21" customHeight="true" spans="1:3">
      <c r="A28" s="7" t="s">
        <v>12</v>
      </c>
      <c r="B28" s="242">
        <v>6144</v>
      </c>
      <c r="C28" s="9">
        <v>-9.7</v>
      </c>
    </row>
    <row r="29" spans="1:3">
      <c r="A29" s="244" t="s">
        <v>17</v>
      </c>
      <c r="B29" s="245"/>
      <c r="C29" s="245"/>
    </row>
  </sheetData>
  <mergeCells count="2">
    <mergeCell ref="A1:C1"/>
    <mergeCell ref="A29:C2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H8" sqref="H8"/>
    </sheetView>
  </sheetViews>
  <sheetFormatPr defaultColWidth="11.7142857142857" defaultRowHeight="31.5" customHeight="true"/>
  <cols>
    <col min="1" max="1" width="24.7142857142857" style="27" customWidth="true"/>
    <col min="2" max="3" width="22.1428571428571" style="28" customWidth="true"/>
    <col min="4" max="4" width="22.1428571428571" style="49" customWidth="true"/>
    <col min="5" max="6" width="11.7142857142857" style="27"/>
    <col min="7" max="7" width="11.7142857142857" style="51"/>
    <col min="8" max="16384" width="11.7142857142857" style="27"/>
  </cols>
  <sheetData>
    <row r="1" customHeight="true" spans="1:10">
      <c r="A1" s="52" t="s">
        <v>177</v>
      </c>
      <c r="B1" s="52"/>
      <c r="C1" s="52"/>
      <c r="D1" s="52"/>
      <c r="E1" s="65"/>
      <c r="F1" s="65"/>
      <c r="G1" s="66"/>
      <c r="H1" s="65"/>
      <c r="I1" s="65"/>
      <c r="J1" s="65"/>
    </row>
    <row r="2" customHeight="true" spans="4:6">
      <c r="D2" s="53" t="s">
        <v>1</v>
      </c>
      <c r="E2" s="49"/>
      <c r="F2" s="49"/>
    </row>
    <row r="3" customHeight="true" spans="1:4">
      <c r="A3" s="54"/>
      <c r="B3" s="55" t="s">
        <v>178</v>
      </c>
      <c r="C3" s="56" t="s">
        <v>164</v>
      </c>
      <c r="D3" s="57" t="s">
        <v>4</v>
      </c>
    </row>
    <row r="4" customHeight="true" spans="1:4">
      <c r="A4" s="58" t="s">
        <v>179</v>
      </c>
      <c r="B4" s="59">
        <v>1395.3</v>
      </c>
      <c r="C4" s="59">
        <v>1125.5</v>
      </c>
      <c r="D4" s="60">
        <f t="shared" ref="D4:D8" si="0">B4/C4*100-100</f>
        <v>23.9715681919147</v>
      </c>
    </row>
    <row r="5" customHeight="true" spans="1:4">
      <c r="A5" s="54" t="s">
        <v>166</v>
      </c>
      <c r="B5" s="61"/>
      <c r="C5" s="61"/>
      <c r="D5" s="60"/>
    </row>
    <row r="6" customHeight="true" spans="1:6">
      <c r="A6" s="54" t="s">
        <v>180</v>
      </c>
      <c r="B6" s="61">
        <v>840.3</v>
      </c>
      <c r="C6" s="61">
        <v>821</v>
      </c>
      <c r="D6" s="60">
        <f t="shared" si="0"/>
        <v>2.35079171741779</v>
      </c>
      <c r="F6" s="51"/>
    </row>
    <row r="7" customHeight="true" spans="1:6">
      <c r="A7" s="54" t="s">
        <v>181</v>
      </c>
      <c r="B7" s="61">
        <v>489.5</v>
      </c>
      <c r="C7" s="61">
        <v>617.6</v>
      </c>
      <c r="D7" s="60">
        <f t="shared" si="0"/>
        <v>-20.7415803108808</v>
      </c>
      <c r="F7" s="51"/>
    </row>
    <row r="8" customHeight="true" spans="1:6">
      <c r="A8" s="54" t="s">
        <v>182</v>
      </c>
      <c r="B8" s="61">
        <v>348.5</v>
      </c>
      <c r="C8" s="61">
        <v>169</v>
      </c>
      <c r="D8" s="60">
        <f t="shared" si="0"/>
        <v>106.213017751479</v>
      </c>
      <c r="F8" s="51"/>
    </row>
    <row r="9" customHeight="true" spans="1:6">
      <c r="A9" s="54" t="s">
        <v>183</v>
      </c>
      <c r="B9" s="61" t="s">
        <v>98</v>
      </c>
      <c r="C9" s="61" t="s">
        <v>98</v>
      </c>
      <c r="D9" s="62" t="s">
        <v>98</v>
      </c>
      <c r="F9" s="51"/>
    </row>
    <row r="10" customHeight="true" spans="1:6">
      <c r="A10" s="54" t="s">
        <v>184</v>
      </c>
      <c r="B10" s="61">
        <v>2.3</v>
      </c>
      <c r="C10" s="61">
        <v>34.4</v>
      </c>
      <c r="D10" s="60">
        <f t="shared" ref="D10:D13" si="1">B10/C10*100-100</f>
        <v>-93.3139534883721</v>
      </c>
      <c r="F10" s="51"/>
    </row>
    <row r="11" customHeight="true" spans="1:6">
      <c r="A11" s="54" t="s">
        <v>185</v>
      </c>
      <c r="B11" s="61">
        <v>555</v>
      </c>
      <c r="C11" s="61">
        <v>304.5</v>
      </c>
      <c r="D11" s="60">
        <f t="shared" si="1"/>
        <v>82.2660098522167</v>
      </c>
      <c r="F11" s="51"/>
    </row>
    <row r="12" customHeight="true" spans="1:6">
      <c r="A12" s="54" t="s">
        <v>169</v>
      </c>
      <c r="B12" s="61"/>
      <c r="C12" s="61"/>
      <c r="D12" s="60"/>
      <c r="F12" s="51"/>
    </row>
    <row r="13" customHeight="true" spans="1:6">
      <c r="A13" s="54" t="s">
        <v>170</v>
      </c>
      <c r="B13" s="61">
        <v>804.6</v>
      </c>
      <c r="C13" s="61">
        <v>625.7</v>
      </c>
      <c r="D13" s="60">
        <f t="shared" si="1"/>
        <v>28.5919769857759</v>
      </c>
      <c r="F13" s="51"/>
    </row>
    <row r="14" customHeight="true" spans="1:6">
      <c r="A14" s="54" t="s">
        <v>171</v>
      </c>
      <c r="B14" s="61" t="s">
        <v>98</v>
      </c>
      <c r="C14" s="61" t="s">
        <v>98</v>
      </c>
      <c r="D14" s="60" t="s">
        <v>98</v>
      </c>
      <c r="F14" s="51"/>
    </row>
    <row r="15" customHeight="true" spans="1:6">
      <c r="A15" s="54" t="s">
        <v>172</v>
      </c>
      <c r="B15" s="61">
        <v>590.7</v>
      </c>
      <c r="C15" s="61">
        <v>499.8</v>
      </c>
      <c r="D15" s="60">
        <f>B15/C15*100-100</f>
        <v>18.187274909964</v>
      </c>
      <c r="F15" s="51"/>
    </row>
    <row r="16" customHeight="true" spans="1:6">
      <c r="A16" s="54" t="s">
        <v>173</v>
      </c>
      <c r="B16" s="61" t="s">
        <v>98</v>
      </c>
      <c r="C16" s="61" t="s">
        <v>98</v>
      </c>
      <c r="D16" s="60" t="s">
        <v>98</v>
      </c>
      <c r="F16" s="51"/>
    </row>
    <row r="17" customHeight="true" spans="1:6">
      <c r="A17" s="54" t="s">
        <v>174</v>
      </c>
      <c r="B17" s="61" t="s">
        <v>98</v>
      </c>
      <c r="C17" s="61" t="s">
        <v>98</v>
      </c>
      <c r="D17" s="60" t="s">
        <v>98</v>
      </c>
      <c r="F17" s="51"/>
    </row>
    <row r="18" s="50" customFormat="true" customHeight="true" spans="1:7">
      <c r="A18" s="50" t="s">
        <v>176</v>
      </c>
      <c r="B18" s="63"/>
      <c r="C18" s="63"/>
      <c r="D18" s="64"/>
      <c r="G18" s="67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15" sqref="I15"/>
    </sheetView>
  </sheetViews>
  <sheetFormatPr defaultColWidth="11.7142857142857" defaultRowHeight="15.75"/>
  <cols>
    <col min="1" max="1" width="36.5714285714286" style="27" customWidth="true"/>
    <col min="2" max="2" width="17.8571428571429" style="27" customWidth="true"/>
    <col min="3" max="3" width="17.8571428571429" style="28" customWidth="true"/>
    <col min="4" max="4" width="17.8571428571429" style="27" customWidth="true"/>
    <col min="5" max="9" width="11.7142857142857" style="27"/>
    <col min="10" max="10" width="12.8571428571429" style="27" customWidth="true"/>
    <col min="11" max="16384" width="11.7142857142857" style="27"/>
  </cols>
  <sheetData>
    <row r="1" ht="21.75" spans="1:4">
      <c r="A1" s="29" t="s">
        <v>186</v>
      </c>
      <c r="B1" s="29"/>
      <c r="C1" s="29"/>
      <c r="D1" s="29"/>
    </row>
    <row r="2" spans="1:4">
      <c r="A2" s="30" t="s">
        <v>187</v>
      </c>
      <c r="B2" s="30"/>
      <c r="C2" s="30"/>
      <c r="D2" s="30"/>
    </row>
    <row r="3" ht="13.5" spans="1:4">
      <c r="A3" s="31" t="s">
        <v>2</v>
      </c>
      <c r="B3" s="32" t="s">
        <v>3</v>
      </c>
      <c r="C3" s="33" t="s">
        <v>164</v>
      </c>
      <c r="D3" s="34" t="s">
        <v>4</v>
      </c>
    </row>
    <row r="4" ht="17.25" customHeight="true" spans="1:4">
      <c r="A4" s="31"/>
      <c r="B4" s="35"/>
      <c r="C4" s="36"/>
      <c r="D4" s="34"/>
    </row>
    <row r="5" ht="22.5" customHeight="true" spans="1:4">
      <c r="A5" s="37" t="s">
        <v>186</v>
      </c>
      <c r="B5" s="38">
        <v>80760.6</v>
      </c>
      <c r="C5" s="39">
        <v>79737.14</v>
      </c>
      <c r="D5" s="40">
        <v>1.3</v>
      </c>
    </row>
    <row r="6" ht="22.5" customHeight="true" spans="1:4">
      <c r="A6" s="37" t="s">
        <v>188</v>
      </c>
      <c r="B6" s="41"/>
      <c r="C6" s="42"/>
      <c r="D6" s="40"/>
    </row>
    <row r="7" ht="22.5" customHeight="true" spans="1:4">
      <c r="A7" s="37" t="s">
        <v>189</v>
      </c>
      <c r="B7" s="43">
        <v>53302.012104</v>
      </c>
      <c r="C7" s="43">
        <v>52717.4</v>
      </c>
      <c r="D7" s="40">
        <f t="shared" ref="D7:D21" si="0">B7/C7*100-100</f>
        <v>1.10895473600748</v>
      </c>
    </row>
    <row r="8" ht="22.5" customHeight="true" spans="1:4">
      <c r="A8" s="37" t="s">
        <v>190</v>
      </c>
      <c r="B8" s="43">
        <v>27458.612296</v>
      </c>
      <c r="C8" s="43">
        <v>27019.7</v>
      </c>
      <c r="D8" s="40">
        <f t="shared" si="0"/>
        <v>1.62441587434353</v>
      </c>
    </row>
    <row r="9" ht="22.5" customHeight="true" spans="1:4">
      <c r="A9" s="37" t="s">
        <v>191</v>
      </c>
      <c r="B9" s="41"/>
      <c r="C9" s="42"/>
      <c r="D9" s="40"/>
    </row>
    <row r="10" ht="22.5" customHeight="true" spans="1:8">
      <c r="A10" s="37" t="s">
        <v>192</v>
      </c>
      <c r="B10" s="38">
        <v>22358.162</v>
      </c>
      <c r="C10" s="39">
        <v>19138.6</v>
      </c>
      <c r="D10" s="40">
        <f t="shared" si="0"/>
        <v>16.8223485521407</v>
      </c>
      <c r="E10" s="49"/>
      <c r="F10" s="49"/>
      <c r="H10" s="49"/>
    </row>
    <row r="11" ht="22.5" customHeight="true" spans="1:6">
      <c r="A11" s="37" t="s">
        <v>193</v>
      </c>
      <c r="B11" s="38">
        <v>11562</v>
      </c>
      <c r="C11" s="39">
        <v>8777.6</v>
      </c>
      <c r="D11" s="40">
        <f t="shared" si="0"/>
        <v>31.7216551221291</v>
      </c>
      <c r="E11" s="49"/>
      <c r="F11" s="49"/>
    </row>
    <row r="12" ht="22.5" customHeight="true" spans="1:10">
      <c r="A12" s="37" t="s">
        <v>194</v>
      </c>
      <c r="B12" s="38">
        <v>10796.162</v>
      </c>
      <c r="C12" s="39">
        <v>10361</v>
      </c>
      <c r="D12" s="40">
        <f t="shared" si="0"/>
        <v>4.2</v>
      </c>
      <c r="E12" s="49"/>
      <c r="F12" s="49"/>
      <c r="G12" s="49"/>
      <c r="H12" s="49"/>
      <c r="J12" s="49"/>
    </row>
    <row r="13" ht="22.5" customHeight="true" spans="1:10">
      <c r="A13" s="37" t="s">
        <v>195</v>
      </c>
      <c r="B13" s="44">
        <v>45003.5332</v>
      </c>
      <c r="C13" s="44">
        <v>46405.4</v>
      </c>
      <c r="D13" s="40">
        <f t="shared" si="0"/>
        <v>-3.02091308339116</v>
      </c>
      <c r="G13" s="49"/>
      <c r="H13" s="49"/>
      <c r="J13" s="49"/>
    </row>
    <row r="14" ht="22.5" customHeight="true" spans="1:10">
      <c r="A14" s="37" t="s">
        <v>193</v>
      </c>
      <c r="B14" s="44">
        <v>5553.9</v>
      </c>
      <c r="C14" s="39">
        <v>6838.6</v>
      </c>
      <c r="D14" s="40">
        <f t="shared" si="0"/>
        <v>-18.7860088322171</v>
      </c>
      <c r="G14" s="49"/>
      <c r="H14" s="49"/>
      <c r="J14" s="49"/>
    </row>
    <row r="15" ht="22.5" customHeight="true" spans="1:10">
      <c r="A15" s="37" t="s">
        <v>194</v>
      </c>
      <c r="B15" s="44">
        <v>39449.6332</v>
      </c>
      <c r="C15" s="39">
        <v>39566.8</v>
      </c>
      <c r="D15" s="40">
        <f t="shared" si="0"/>
        <v>-0.296124023170961</v>
      </c>
      <c r="G15" s="49"/>
      <c r="H15" s="49"/>
      <c r="J15" s="49"/>
    </row>
    <row r="16" ht="22.5" customHeight="true" spans="1:10">
      <c r="A16" s="37" t="s">
        <v>196</v>
      </c>
      <c r="B16" s="45">
        <v>671.1292</v>
      </c>
      <c r="C16" s="45">
        <v>456.6</v>
      </c>
      <c r="D16" s="40">
        <f t="shared" si="0"/>
        <v>46.9840560665791</v>
      </c>
      <c r="E16" s="49"/>
      <c r="F16" s="49"/>
      <c r="J16" s="49"/>
    </row>
    <row r="17" ht="22.5" customHeight="true" spans="1:4">
      <c r="A17" s="37" t="s">
        <v>193</v>
      </c>
      <c r="B17" s="45">
        <v>304.3</v>
      </c>
      <c r="C17" s="46">
        <v>103.2</v>
      </c>
      <c r="D17" s="40">
        <f t="shared" si="0"/>
        <v>194.864341085271</v>
      </c>
    </row>
    <row r="18" ht="22.5" customHeight="true" spans="1:4">
      <c r="A18" s="37" t="s">
        <v>194</v>
      </c>
      <c r="B18" s="45">
        <v>366.8292</v>
      </c>
      <c r="C18" s="46">
        <v>353.4</v>
      </c>
      <c r="D18" s="40">
        <f t="shared" si="0"/>
        <v>3.8</v>
      </c>
    </row>
    <row r="19" ht="22.5" customHeight="true" spans="1:4">
      <c r="A19" s="37" t="s">
        <v>197</v>
      </c>
      <c r="B19" s="44">
        <v>12727.8</v>
      </c>
      <c r="C19" s="44">
        <v>13736.5</v>
      </c>
      <c r="D19" s="40">
        <f t="shared" si="0"/>
        <v>-7.34320969679322</v>
      </c>
    </row>
    <row r="20" ht="22.5" customHeight="true" spans="1:4">
      <c r="A20" s="37" t="s">
        <v>193</v>
      </c>
      <c r="B20" s="44">
        <v>422.6</v>
      </c>
      <c r="C20" s="39">
        <v>202.2</v>
      </c>
      <c r="D20" s="40">
        <f t="shared" si="0"/>
        <v>109.000989119684</v>
      </c>
    </row>
    <row r="21" ht="22.5" customHeight="true" spans="1:4">
      <c r="A21" s="37" t="s">
        <v>194</v>
      </c>
      <c r="B21" s="44">
        <v>12305.2</v>
      </c>
      <c r="C21" s="39">
        <v>13534.3</v>
      </c>
      <c r="D21" s="40">
        <f t="shared" si="0"/>
        <v>-9.08137103507384</v>
      </c>
    </row>
    <row r="22" ht="22.5" customHeight="true" spans="1:4">
      <c r="A22" s="37" t="s">
        <v>156</v>
      </c>
      <c r="B22" s="47"/>
      <c r="C22" s="46"/>
      <c r="D22" s="40"/>
    </row>
    <row r="23" ht="22.5" customHeight="true" spans="1:4">
      <c r="A23" s="37" t="s">
        <v>157</v>
      </c>
      <c r="B23" s="48">
        <v>39385.3</v>
      </c>
      <c r="C23" s="46">
        <v>38695.2</v>
      </c>
      <c r="D23" s="40">
        <v>1.78342533440843</v>
      </c>
    </row>
    <row r="24" ht="22.5" customHeight="true" spans="1:4">
      <c r="A24" s="37" t="s">
        <v>158</v>
      </c>
      <c r="B24" s="48">
        <v>5596.37194590255</v>
      </c>
      <c r="C24" s="46">
        <v>5532.8</v>
      </c>
      <c r="D24" s="40">
        <v>1.14900133571692</v>
      </c>
    </row>
    <row r="25" ht="22.5" customHeight="true" spans="1:4">
      <c r="A25" s="37" t="s">
        <v>159</v>
      </c>
      <c r="B25" s="48">
        <v>18071.4379067307</v>
      </c>
      <c r="C25" s="46">
        <v>17984.7</v>
      </c>
      <c r="D25" s="40">
        <v>0.482287203738167</v>
      </c>
    </row>
    <row r="26" ht="22.5" customHeight="true" spans="1:4">
      <c r="A26" s="37" t="s">
        <v>160</v>
      </c>
      <c r="B26" s="48">
        <v>5810.10325707566</v>
      </c>
      <c r="C26" s="46">
        <v>5739.1</v>
      </c>
      <c r="D26" s="40">
        <v>1.23718452502415</v>
      </c>
    </row>
    <row r="27" ht="22.5" customHeight="true" spans="1:4">
      <c r="A27" s="37" t="s">
        <v>161</v>
      </c>
      <c r="B27" s="48">
        <v>11897.3850484409</v>
      </c>
      <c r="C27" s="46">
        <v>11785.3</v>
      </c>
      <c r="D27" s="40">
        <v>0.951058084570704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10" workbookViewId="0">
      <selection activeCell="F21" sqref="F21"/>
    </sheetView>
  </sheetViews>
  <sheetFormatPr defaultColWidth="9" defaultRowHeight="13.5" outlineLevelCol="2"/>
  <cols>
    <col min="1" max="1" width="31.247619047619" customWidth="true"/>
    <col min="2" max="2" width="15.3714285714286" customWidth="true"/>
    <col min="3" max="3" width="14.3714285714286" customWidth="true"/>
    <col min="4" max="4" width="13.3714285714286" customWidth="true"/>
  </cols>
  <sheetData>
    <row r="1" ht="54.75" customHeight="true" spans="1:3">
      <c r="A1" s="1" t="s">
        <v>198</v>
      </c>
      <c r="B1" s="1"/>
      <c r="C1" s="1"/>
    </row>
    <row r="2" spans="2:3">
      <c r="B2" s="3" t="s">
        <v>1</v>
      </c>
      <c r="C2" s="3"/>
    </row>
    <row r="3" ht="31.5" customHeight="true" spans="1:3">
      <c r="A3" s="4" t="s">
        <v>2</v>
      </c>
      <c r="B3" s="13" t="s">
        <v>71</v>
      </c>
      <c r="C3" s="14" t="s">
        <v>4</v>
      </c>
    </row>
    <row r="4" ht="21" customHeight="true" spans="1:3">
      <c r="A4" s="7" t="s">
        <v>199</v>
      </c>
      <c r="B4" s="22">
        <v>61806</v>
      </c>
      <c r="C4" s="23">
        <v>-17.5821098531824</v>
      </c>
    </row>
    <row r="5" ht="21" customHeight="true" spans="1:3">
      <c r="A5" s="7" t="s">
        <v>200</v>
      </c>
      <c r="B5" s="22"/>
      <c r="C5" s="23"/>
    </row>
    <row r="6" ht="21" customHeight="true" spans="1:3">
      <c r="A6" s="7" t="s">
        <v>201</v>
      </c>
      <c r="B6" s="22">
        <v>39969</v>
      </c>
      <c r="C6" s="23">
        <v>76.8931179464483</v>
      </c>
    </row>
    <row r="7" ht="21" customHeight="true" spans="1:3">
      <c r="A7" s="7" t="s">
        <v>202</v>
      </c>
      <c r="B7" s="22">
        <v>6850</v>
      </c>
      <c r="C7" s="23">
        <v>-79.9572812125113</v>
      </c>
    </row>
    <row r="8" ht="21" customHeight="true" spans="1:3">
      <c r="A8" s="7" t="s">
        <v>203</v>
      </c>
      <c r="B8" s="22">
        <v>3069</v>
      </c>
      <c r="C8" s="23">
        <v>416.666666666667</v>
      </c>
    </row>
    <row r="9" ht="21" customHeight="true" spans="1:3">
      <c r="A9" s="7" t="s">
        <v>204</v>
      </c>
      <c r="B9" s="22">
        <v>7577</v>
      </c>
      <c r="C9" s="23">
        <v>-41.3408686227452</v>
      </c>
    </row>
    <row r="10" ht="21" customHeight="true" spans="1:3">
      <c r="A10" s="7" t="s">
        <v>205</v>
      </c>
      <c r="B10" s="22">
        <v>3557</v>
      </c>
      <c r="C10" s="23">
        <v>-9.90374873353596</v>
      </c>
    </row>
    <row r="11" ht="21" customHeight="true" spans="1:3">
      <c r="A11" s="7" t="s">
        <v>206</v>
      </c>
      <c r="B11" s="22">
        <v>784</v>
      </c>
      <c r="C11" s="23">
        <v>3.15789473684211</v>
      </c>
    </row>
    <row r="12" ht="21" customHeight="true" spans="1:3">
      <c r="A12" s="7" t="s">
        <v>207</v>
      </c>
      <c r="B12" s="22"/>
      <c r="C12" s="23"/>
    </row>
    <row r="13" ht="21" customHeight="true" spans="1:3">
      <c r="A13" s="7" t="s">
        <v>208</v>
      </c>
      <c r="B13" s="22">
        <v>49529</v>
      </c>
      <c r="C13" s="23">
        <v>-18.4157208980547</v>
      </c>
    </row>
    <row r="14" ht="21" customHeight="true" spans="1:3">
      <c r="A14" s="7" t="s">
        <v>209</v>
      </c>
      <c r="B14" s="22">
        <v>274</v>
      </c>
      <c r="C14" s="23">
        <v>-98.9047009913655</v>
      </c>
    </row>
    <row r="15" ht="21" customHeight="true" spans="1:3">
      <c r="A15" s="24" t="s">
        <v>210</v>
      </c>
      <c r="B15" s="22">
        <v>9252</v>
      </c>
      <c r="C15" s="23">
        <v>57.5881451200818</v>
      </c>
    </row>
    <row r="16" ht="21" customHeight="true" spans="1:3">
      <c r="A16" s="7" t="s">
        <v>211</v>
      </c>
      <c r="B16" s="22">
        <v>1842</v>
      </c>
      <c r="C16" s="23">
        <v>72.7954971857411</v>
      </c>
    </row>
    <row r="17" ht="21" customHeight="true" spans="1:3">
      <c r="A17" s="7" t="s">
        <v>212</v>
      </c>
      <c r="B17" s="22">
        <v>349</v>
      </c>
      <c r="C17" s="23">
        <v>-42.3140495867769</v>
      </c>
    </row>
    <row r="18" ht="21" customHeight="true" spans="1:3">
      <c r="A18" s="7" t="s">
        <v>213</v>
      </c>
      <c r="B18" s="22">
        <v>2128</v>
      </c>
      <c r="C18" s="23">
        <v>-16.9074580242093</v>
      </c>
    </row>
    <row r="19" ht="21" customHeight="true" spans="1:3">
      <c r="A19" s="7" t="s">
        <v>214</v>
      </c>
      <c r="B19" s="22">
        <v>1276</v>
      </c>
      <c r="C19" s="23">
        <v>121.143847487002</v>
      </c>
    </row>
    <row r="20" ht="21" customHeight="true" spans="1:3">
      <c r="A20" s="7" t="s">
        <v>215</v>
      </c>
      <c r="B20" s="22">
        <v>885</v>
      </c>
      <c r="C20" s="23">
        <v>3.62997658079624</v>
      </c>
    </row>
    <row r="21" ht="21" customHeight="true" spans="1:3">
      <c r="A21" s="7" t="s">
        <v>216</v>
      </c>
      <c r="B21" s="22">
        <v>252</v>
      </c>
      <c r="C21" s="23">
        <v>-50.0990099009901</v>
      </c>
    </row>
    <row r="22" ht="21" customHeight="true" spans="1:3">
      <c r="A22" s="7" t="s">
        <v>217</v>
      </c>
      <c r="B22" s="22">
        <v>1102</v>
      </c>
      <c r="C22" s="23">
        <v>0.272975432211098</v>
      </c>
    </row>
    <row r="23" ht="21" customHeight="true" spans="1:3">
      <c r="A23" s="7" t="s">
        <v>218</v>
      </c>
      <c r="B23" s="22">
        <v>31131</v>
      </c>
      <c r="C23" s="23">
        <v>43.9384131681154</v>
      </c>
    </row>
    <row r="24" ht="21" customHeight="true" spans="1:3">
      <c r="A24" s="7" t="s">
        <v>219</v>
      </c>
      <c r="B24" s="22">
        <v>697</v>
      </c>
      <c r="C24" s="23">
        <v>1.75182481751825</v>
      </c>
    </row>
    <row r="25" ht="21" customHeight="true" spans="1:3">
      <c r="A25" s="7" t="s">
        <v>220</v>
      </c>
      <c r="B25" s="22">
        <v>12277</v>
      </c>
      <c r="C25" s="23">
        <v>-14.0386500490127</v>
      </c>
    </row>
    <row r="26" ht="21" customHeight="true" spans="1:3">
      <c r="A26" s="7" t="s">
        <v>221</v>
      </c>
      <c r="B26" s="22">
        <v>418024</v>
      </c>
      <c r="C26" s="23">
        <v>39.317185021263</v>
      </c>
    </row>
    <row r="27" ht="21" customHeight="true" spans="1:3">
      <c r="A27" s="7" t="s">
        <v>201</v>
      </c>
      <c r="B27" s="22">
        <v>57211</v>
      </c>
      <c r="C27" s="23">
        <v>52.3595206391478</v>
      </c>
    </row>
    <row r="28" ht="21" customHeight="true" spans="1:3">
      <c r="A28" s="7" t="s">
        <v>202</v>
      </c>
      <c r="B28" s="22">
        <v>114331</v>
      </c>
      <c r="C28" s="23">
        <v>81.8877469852684</v>
      </c>
    </row>
    <row r="29" ht="21" customHeight="true" spans="1:3">
      <c r="A29" s="7" t="s">
        <v>203</v>
      </c>
      <c r="B29" s="22">
        <v>48663</v>
      </c>
      <c r="C29" s="23">
        <v>36.2727527303277</v>
      </c>
    </row>
    <row r="30" ht="21" customHeight="true" spans="1:3">
      <c r="A30" s="7" t="s">
        <v>204</v>
      </c>
      <c r="B30" s="22">
        <v>85723</v>
      </c>
      <c r="C30" s="23">
        <v>5.93941940506939</v>
      </c>
    </row>
    <row r="31" ht="21" customHeight="true" spans="1:3">
      <c r="A31" s="7" t="s">
        <v>205</v>
      </c>
      <c r="B31" s="22">
        <v>57340</v>
      </c>
      <c r="C31" s="23">
        <v>33.3364338201098</v>
      </c>
    </row>
    <row r="32" ht="21" customHeight="true" spans="1:3">
      <c r="A32" s="7" t="s">
        <v>206</v>
      </c>
      <c r="B32" s="22">
        <v>54756</v>
      </c>
      <c r="C32" s="23">
        <v>36.8455252043086</v>
      </c>
    </row>
    <row r="33" spans="1:3">
      <c r="A33" s="25"/>
      <c r="B33" s="26"/>
      <c r="C33" s="26"/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1" workbookViewId="0">
      <selection activeCell="H22" sqref="H22"/>
    </sheetView>
  </sheetViews>
  <sheetFormatPr defaultColWidth="9" defaultRowHeight="13.5" outlineLevelCol="2"/>
  <cols>
    <col min="1" max="1" width="31.247619047619" customWidth="true"/>
    <col min="2" max="2" width="15" customWidth="true"/>
    <col min="3" max="3" width="12.3714285714286" customWidth="true"/>
  </cols>
  <sheetData>
    <row r="1" ht="44.25" customHeight="true" spans="1:3">
      <c r="A1" s="1" t="s">
        <v>222</v>
      </c>
      <c r="B1" s="1"/>
      <c r="C1" s="1"/>
    </row>
    <row r="2" spans="2:3">
      <c r="B2" s="3" t="s">
        <v>1</v>
      </c>
      <c r="C2" s="3"/>
    </row>
    <row r="3" ht="34.5" customHeight="true" spans="1:3">
      <c r="A3" s="4" t="s">
        <v>2</v>
      </c>
      <c r="B3" s="13" t="s">
        <v>223</v>
      </c>
      <c r="C3" s="14" t="s">
        <v>4</v>
      </c>
    </row>
    <row r="4" ht="24" customHeight="true" spans="1:3">
      <c r="A4" s="7" t="s">
        <v>224</v>
      </c>
      <c r="B4" s="15">
        <v>2184792</v>
      </c>
      <c r="C4" s="19">
        <v>12.6</v>
      </c>
    </row>
    <row r="5" ht="24" customHeight="true" spans="1:3">
      <c r="A5" s="7" t="s">
        <v>225</v>
      </c>
      <c r="B5" s="15"/>
      <c r="C5" s="19"/>
    </row>
    <row r="6" ht="24" customHeight="true" spans="1:3">
      <c r="A6" s="7" t="s">
        <v>226</v>
      </c>
      <c r="B6" s="15">
        <v>1186548</v>
      </c>
      <c r="C6" s="20">
        <v>15</v>
      </c>
    </row>
    <row r="7" ht="24" customHeight="true" spans="1:3">
      <c r="A7" s="7" t="s">
        <v>227</v>
      </c>
      <c r="B7" s="15">
        <v>166867</v>
      </c>
      <c r="C7" s="20">
        <v>12.1</v>
      </c>
    </row>
    <row r="8" ht="24" customHeight="true" spans="1:3">
      <c r="A8" s="7" t="s">
        <v>228</v>
      </c>
      <c r="B8" s="15">
        <v>498602</v>
      </c>
      <c r="C8" s="20">
        <v>13.8</v>
      </c>
    </row>
    <row r="9" ht="24" customHeight="true" spans="1:3">
      <c r="A9" s="7" t="s">
        <v>229</v>
      </c>
      <c r="B9" s="15">
        <v>175417</v>
      </c>
      <c r="C9" s="20">
        <v>3.8</v>
      </c>
    </row>
    <row r="10" ht="24" customHeight="true" spans="1:3">
      <c r="A10" s="7" t="s">
        <v>230</v>
      </c>
      <c r="B10" s="15">
        <v>157358</v>
      </c>
      <c r="C10" s="20">
        <v>3.5</v>
      </c>
    </row>
    <row r="11" ht="24" customHeight="true" spans="1:3">
      <c r="A11" s="7" t="s">
        <v>231</v>
      </c>
      <c r="B11" s="15"/>
      <c r="C11" s="19"/>
    </row>
    <row r="12" ht="24" customHeight="true" spans="1:3">
      <c r="A12" s="7" t="s">
        <v>232</v>
      </c>
      <c r="B12" s="15">
        <v>277448</v>
      </c>
      <c r="C12" s="19">
        <v>14.8</v>
      </c>
    </row>
    <row r="13" ht="24" customHeight="true" spans="1:3">
      <c r="A13" s="7" t="s">
        <v>233</v>
      </c>
      <c r="B13" s="15">
        <v>1127283</v>
      </c>
      <c r="C13" s="20">
        <v>14</v>
      </c>
    </row>
    <row r="14" ht="24" customHeight="true" spans="1:3">
      <c r="A14" s="7" t="s">
        <v>234</v>
      </c>
      <c r="B14" s="15">
        <v>201625</v>
      </c>
      <c r="C14" s="9">
        <v>32.9</v>
      </c>
    </row>
    <row r="15" ht="24" customHeight="true" spans="1:3">
      <c r="A15" s="7" t="s">
        <v>235</v>
      </c>
      <c r="B15" s="15">
        <v>578388</v>
      </c>
      <c r="C15" s="19">
        <v>3.7</v>
      </c>
    </row>
    <row r="16" ht="24" customHeight="true" spans="1:3">
      <c r="A16" s="7" t="s">
        <v>236</v>
      </c>
      <c r="B16" s="15">
        <v>48</v>
      </c>
      <c r="C16" s="21">
        <v>1100</v>
      </c>
    </row>
    <row r="17" ht="24" customHeight="true" spans="1:3">
      <c r="A17" s="7" t="s">
        <v>237</v>
      </c>
      <c r="B17" s="15">
        <v>1684630</v>
      </c>
      <c r="C17" s="9">
        <v>17.1</v>
      </c>
    </row>
    <row r="18" ht="24" customHeight="true" spans="1:3">
      <c r="A18" s="7" t="s">
        <v>225</v>
      </c>
      <c r="B18" s="15"/>
      <c r="C18" s="19"/>
    </row>
    <row r="19" ht="24" customHeight="true" spans="1:3">
      <c r="A19" s="7" t="s">
        <v>226</v>
      </c>
      <c r="B19" s="15">
        <v>936154</v>
      </c>
      <c r="C19" s="19">
        <v>21.2</v>
      </c>
    </row>
    <row r="20" ht="24" customHeight="true" spans="1:3">
      <c r="A20" s="7" t="s">
        <v>227</v>
      </c>
      <c r="B20" s="15">
        <v>163587</v>
      </c>
      <c r="C20" s="9">
        <v>21.8</v>
      </c>
    </row>
    <row r="21" ht="24" customHeight="true" spans="1:3">
      <c r="A21" s="7" t="s">
        <v>228</v>
      </c>
      <c r="B21" s="15">
        <v>248714</v>
      </c>
      <c r="C21" s="9">
        <v>6.7</v>
      </c>
    </row>
    <row r="22" ht="24" customHeight="true" spans="1:3">
      <c r="A22" s="7" t="s">
        <v>229</v>
      </c>
      <c r="B22" s="15">
        <v>172434</v>
      </c>
      <c r="C22" s="9">
        <v>8.1</v>
      </c>
    </row>
    <row r="23" ht="24" customHeight="true" spans="1:3">
      <c r="A23" s="7" t="s">
        <v>230</v>
      </c>
      <c r="B23" s="15">
        <v>163741</v>
      </c>
      <c r="C23" s="9">
        <v>17</v>
      </c>
    </row>
    <row r="24" ht="24" customHeight="true" spans="1:3">
      <c r="A24" s="7" t="s">
        <v>238</v>
      </c>
      <c r="B24" s="15"/>
      <c r="C24" s="19"/>
    </row>
    <row r="25" ht="24" customHeight="true" spans="1:3">
      <c r="A25" s="7" t="s">
        <v>239</v>
      </c>
      <c r="B25" s="15">
        <v>900425</v>
      </c>
      <c r="C25" s="9">
        <v>13.5</v>
      </c>
    </row>
    <row r="26" ht="24" customHeight="true" spans="1:3">
      <c r="A26" s="7" t="s">
        <v>240</v>
      </c>
      <c r="B26" s="15">
        <v>166254</v>
      </c>
      <c r="C26" s="9">
        <v>6.5</v>
      </c>
    </row>
    <row r="27" ht="24" customHeight="true" spans="1:3">
      <c r="A27" s="7" t="s">
        <v>241</v>
      </c>
      <c r="B27" s="15">
        <v>627159</v>
      </c>
      <c r="C27" s="9">
        <v>21.8</v>
      </c>
    </row>
    <row r="28" ht="24" customHeight="true" spans="1:3">
      <c r="A28" s="7" t="s">
        <v>242</v>
      </c>
      <c r="B28" s="15">
        <v>107012</v>
      </c>
      <c r="C28" s="9">
        <v>-12.4</v>
      </c>
    </row>
    <row r="29" ht="24" customHeight="true" spans="1:3">
      <c r="A29" s="7" t="s">
        <v>243</v>
      </c>
      <c r="B29" s="15">
        <v>784205</v>
      </c>
      <c r="C29" s="9">
        <v>21.4</v>
      </c>
    </row>
    <row r="30" ht="24" customHeight="true" spans="1:3">
      <c r="A30" s="7" t="s">
        <v>240</v>
      </c>
      <c r="B30" s="15">
        <v>414306</v>
      </c>
      <c r="C30" s="9">
        <v>10.6</v>
      </c>
    </row>
    <row r="31" ht="24" customHeight="true" spans="1:3">
      <c r="A31" s="7" t="s">
        <v>241</v>
      </c>
      <c r="B31" s="15">
        <v>369899</v>
      </c>
      <c r="C31" s="9">
        <v>36.3</v>
      </c>
    </row>
  </sheetData>
  <mergeCells count="2">
    <mergeCell ref="A1:C1"/>
    <mergeCell ref="B2:C2"/>
  </mergeCells>
  <pageMargins left="0.708661417322835" right="0.708661417322835" top="0.551181102362205" bottom="0.354330708661417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P6" sqref="P6"/>
    </sheetView>
  </sheetViews>
  <sheetFormatPr defaultColWidth="9" defaultRowHeight="13.5" outlineLevelCol="3"/>
  <cols>
    <col min="1" max="1" width="23.5047619047619" customWidth="true"/>
    <col min="2" max="2" width="13.8761904761905" customWidth="true"/>
    <col min="3" max="3" width="16.8761904761905" customWidth="true"/>
    <col min="4" max="4" width="27.1238095238095" customWidth="true"/>
  </cols>
  <sheetData>
    <row r="1" ht="21.75" spans="1:4">
      <c r="A1" s="1" t="s">
        <v>244</v>
      </c>
      <c r="B1" s="1"/>
      <c r="C1" s="1"/>
      <c r="D1" s="1"/>
    </row>
    <row r="2" spans="2:4">
      <c r="B2" s="3"/>
      <c r="C2" s="3"/>
      <c r="D2" s="3"/>
    </row>
    <row r="3" ht="56.25" customHeight="true" spans="1:4">
      <c r="A3" s="4" t="s">
        <v>2</v>
      </c>
      <c r="B3" s="13" t="s">
        <v>70</v>
      </c>
      <c r="C3" s="14" t="s">
        <v>245</v>
      </c>
      <c r="D3" s="14" t="s">
        <v>4</v>
      </c>
    </row>
    <row r="4" ht="56.25" customHeight="true" spans="1:4">
      <c r="A4" s="7" t="s">
        <v>246</v>
      </c>
      <c r="B4" s="15" t="s">
        <v>247</v>
      </c>
      <c r="C4" s="16">
        <v>60.79</v>
      </c>
      <c r="D4" s="9">
        <v>26.7</v>
      </c>
    </row>
    <row r="5" ht="56.25" customHeight="true" spans="1:4">
      <c r="A5" s="7" t="s">
        <v>248</v>
      </c>
      <c r="B5" s="15" t="s">
        <v>249</v>
      </c>
      <c r="C5" s="16">
        <v>15494.95</v>
      </c>
      <c r="D5" s="9">
        <v>30</v>
      </c>
    </row>
    <row r="6" ht="56.25" customHeight="true" spans="1:4">
      <c r="A6" s="7" t="s">
        <v>250</v>
      </c>
      <c r="B6" s="15" t="s">
        <v>251</v>
      </c>
      <c r="C6" s="16">
        <v>15.82</v>
      </c>
      <c r="D6" s="9">
        <v>10.1</v>
      </c>
    </row>
    <row r="7" ht="56.25" customHeight="true" spans="1:4">
      <c r="A7" s="7" t="s">
        <v>252</v>
      </c>
      <c r="B7" s="15" t="s">
        <v>253</v>
      </c>
      <c r="C7" s="16">
        <v>2999.2</v>
      </c>
      <c r="D7" s="9">
        <v>5.8</v>
      </c>
    </row>
    <row r="8" ht="56.25" customHeight="true" spans="1:4">
      <c r="A8" s="7" t="s">
        <v>254</v>
      </c>
      <c r="B8" s="15" t="s">
        <v>255</v>
      </c>
      <c r="C8" s="16">
        <v>1222.7</v>
      </c>
      <c r="D8" s="16">
        <v>18.3</v>
      </c>
    </row>
    <row r="9" ht="56.25" customHeight="true" spans="1:4">
      <c r="A9" s="7" t="s">
        <v>256</v>
      </c>
      <c r="B9" s="15" t="s">
        <v>255</v>
      </c>
      <c r="C9" s="16">
        <v>8377.57</v>
      </c>
      <c r="D9" s="16">
        <v>7.1</v>
      </c>
    </row>
    <row r="10" ht="51" customHeight="true" spans="1:4">
      <c r="A10" s="18" t="s">
        <v>257</v>
      </c>
      <c r="B10" s="18"/>
      <c r="C10" s="18"/>
      <c r="D10" s="18"/>
    </row>
  </sheetData>
  <mergeCells count="3">
    <mergeCell ref="A1:D1"/>
    <mergeCell ref="B2:D2"/>
    <mergeCell ref="A10:D10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22" sqref="C22"/>
    </sheetView>
  </sheetViews>
  <sheetFormatPr defaultColWidth="9" defaultRowHeight="13.5" outlineLevelCol="2"/>
  <cols>
    <col min="1" max="1" width="30.1238095238095" customWidth="true"/>
    <col min="2" max="2" width="20.6285714285714" customWidth="true"/>
    <col min="3" max="3" width="20.247619047619" customWidth="true"/>
  </cols>
  <sheetData>
    <row r="1" ht="21.75" spans="1:3">
      <c r="A1" s="1" t="s">
        <v>258</v>
      </c>
      <c r="B1" s="1"/>
      <c r="C1" s="1"/>
    </row>
    <row r="2" spans="2:3">
      <c r="B2" s="3" t="s">
        <v>259</v>
      </c>
      <c r="C2" s="3"/>
    </row>
    <row r="3" ht="20.25" customHeight="true" spans="1:3">
      <c r="A3" s="4" t="s">
        <v>2</v>
      </c>
      <c r="B3" s="13" t="s">
        <v>245</v>
      </c>
      <c r="C3" s="14" t="s">
        <v>4</v>
      </c>
    </row>
    <row r="4" ht="20.25" customHeight="true" spans="1:3">
      <c r="A4" s="7" t="s">
        <v>260</v>
      </c>
      <c r="B4" s="15">
        <v>5081</v>
      </c>
      <c r="C4" s="16">
        <v>6.3</v>
      </c>
    </row>
    <row r="5" ht="20.25" customHeight="true" spans="1:3">
      <c r="A5" s="7" t="s">
        <v>261</v>
      </c>
      <c r="B5" s="15">
        <v>5951</v>
      </c>
      <c r="C5" s="16">
        <v>6.3</v>
      </c>
    </row>
    <row r="6" ht="20.25" customHeight="true" spans="1:3">
      <c r="A6" s="7" t="s">
        <v>262</v>
      </c>
      <c r="B6" s="15">
        <v>5246</v>
      </c>
      <c r="C6" s="16">
        <v>6.6</v>
      </c>
    </row>
    <row r="7" ht="20.25" customHeight="true" spans="1:3">
      <c r="A7" s="7" t="s">
        <v>263</v>
      </c>
      <c r="B7" s="15">
        <v>4402</v>
      </c>
      <c r="C7" s="16">
        <v>6.3</v>
      </c>
    </row>
    <row r="8" ht="20.25" customHeight="true" spans="1:3">
      <c r="A8" s="7" t="s">
        <v>264</v>
      </c>
      <c r="B8" s="15">
        <v>4537</v>
      </c>
      <c r="C8" s="16">
        <v>6</v>
      </c>
    </row>
    <row r="9" ht="20.25" customHeight="true" spans="1:3">
      <c r="A9" s="7" t="s">
        <v>265</v>
      </c>
      <c r="B9" s="15">
        <v>4924</v>
      </c>
      <c r="C9" s="16">
        <v>6.3</v>
      </c>
    </row>
    <row r="10" ht="20.25" customHeight="true" spans="1:3">
      <c r="A10" s="7" t="s">
        <v>266</v>
      </c>
      <c r="B10" s="15">
        <v>8266</v>
      </c>
      <c r="C10" s="16">
        <v>5.1</v>
      </c>
    </row>
    <row r="11" ht="20.25" customHeight="true" spans="1:3">
      <c r="A11" s="7" t="s">
        <v>261</v>
      </c>
      <c r="B11" s="15">
        <v>7965</v>
      </c>
      <c r="C11" s="16">
        <v>5.5</v>
      </c>
    </row>
    <row r="12" ht="20.25" customHeight="true" spans="1:3">
      <c r="A12" s="7" t="s">
        <v>262</v>
      </c>
      <c r="B12" s="15">
        <v>8868</v>
      </c>
      <c r="C12" s="16">
        <v>5.8</v>
      </c>
    </row>
    <row r="13" ht="20.25" customHeight="true" spans="1:3">
      <c r="A13" s="7" t="s">
        <v>263</v>
      </c>
      <c r="B13" s="15">
        <v>7578</v>
      </c>
      <c r="C13" s="16">
        <v>4.8</v>
      </c>
    </row>
    <row r="14" ht="20.25" customHeight="true" spans="1:3">
      <c r="A14" s="7" t="s">
        <v>264</v>
      </c>
      <c r="B14" s="15">
        <v>9139</v>
      </c>
      <c r="C14" s="16">
        <v>5.1</v>
      </c>
    </row>
    <row r="15" ht="20.25" customHeight="true" spans="1:3">
      <c r="A15" s="7" t="s">
        <v>265</v>
      </c>
      <c r="B15" s="15">
        <v>8692</v>
      </c>
      <c r="C15" s="16">
        <v>4.6</v>
      </c>
    </row>
    <row r="16" ht="20.25" customHeight="true" spans="1:3">
      <c r="A16" s="7" t="s">
        <v>267</v>
      </c>
      <c r="B16" s="15">
        <v>3201</v>
      </c>
      <c r="C16" s="16">
        <v>6.8</v>
      </c>
    </row>
    <row r="17" ht="20.25" customHeight="true" spans="1:3">
      <c r="A17" s="7" t="s">
        <v>261</v>
      </c>
      <c r="B17" s="15">
        <v>4340</v>
      </c>
      <c r="C17" s="16">
        <v>6.5</v>
      </c>
    </row>
    <row r="18" ht="20.25" customHeight="true" spans="1:3">
      <c r="A18" s="7" t="s">
        <v>262</v>
      </c>
      <c r="B18" s="15">
        <v>3458</v>
      </c>
      <c r="C18" s="16">
        <v>6.1</v>
      </c>
    </row>
    <row r="19" ht="20.25" customHeight="true" spans="1:3">
      <c r="A19" s="7" t="s">
        <v>263</v>
      </c>
      <c r="B19" s="15">
        <v>2329</v>
      </c>
      <c r="C19" s="16">
        <v>7.2</v>
      </c>
    </row>
    <row r="20" ht="20.25" customHeight="true" spans="1:3">
      <c r="A20" s="7" t="s">
        <v>264</v>
      </c>
      <c r="B20" s="15">
        <v>2414</v>
      </c>
      <c r="C20" s="16">
        <v>6.8</v>
      </c>
    </row>
    <row r="21" ht="20.25" customHeight="true" spans="1:3">
      <c r="A21" s="7" t="s">
        <v>265</v>
      </c>
      <c r="B21" s="15">
        <v>3229</v>
      </c>
      <c r="C21" s="16">
        <v>6.9</v>
      </c>
    </row>
    <row r="22" ht="20.25" customHeight="true" spans="1:3">
      <c r="A22" s="17" t="s">
        <v>268</v>
      </c>
      <c r="B22" s="15">
        <v>3965</v>
      </c>
      <c r="C22" s="9">
        <v>3.7</v>
      </c>
    </row>
    <row r="23" ht="20.25" customHeight="true" spans="1:3">
      <c r="A23" s="17" t="s">
        <v>269</v>
      </c>
      <c r="B23" s="15">
        <v>4896</v>
      </c>
      <c r="C23" s="9">
        <v>2.6</v>
      </c>
    </row>
    <row r="24" ht="20.25" customHeight="true" spans="1:3">
      <c r="A24" s="17" t="s">
        <v>270</v>
      </c>
      <c r="B24" s="15">
        <v>3416</v>
      </c>
      <c r="C24" s="9">
        <v>4.2</v>
      </c>
    </row>
  </sheetData>
  <mergeCells count="2">
    <mergeCell ref="A1:C1"/>
    <mergeCell ref="B2:C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5" sqref="H5"/>
    </sheetView>
  </sheetViews>
  <sheetFormatPr defaultColWidth="9" defaultRowHeight="13.5" outlineLevelCol="2"/>
  <cols>
    <col min="1" max="1" width="31.247619047619" customWidth="true"/>
    <col min="2" max="3" width="18.5047619047619" customWidth="true"/>
  </cols>
  <sheetData>
    <row r="1" ht="54.75" customHeight="true" spans="1:3">
      <c r="A1" s="1" t="s">
        <v>271</v>
      </c>
      <c r="B1" s="1"/>
      <c r="C1" s="1"/>
    </row>
    <row r="2" ht="23.25" customHeight="true" spans="1:3">
      <c r="A2" s="2" t="s">
        <v>272</v>
      </c>
      <c r="B2" s="2"/>
      <c r="C2" s="2"/>
    </row>
    <row r="3" spans="2:3">
      <c r="B3" s="3"/>
      <c r="C3" s="3"/>
    </row>
    <row r="4" ht="48.75" customHeight="true" spans="1:3">
      <c r="A4" s="4" t="s">
        <v>2</v>
      </c>
      <c r="B4" s="5" t="s">
        <v>273</v>
      </c>
      <c r="C4" s="6" t="s">
        <v>274</v>
      </c>
    </row>
    <row r="5" ht="34.5" customHeight="true" spans="1:3">
      <c r="A5" s="7" t="s">
        <v>275</v>
      </c>
      <c r="B5" s="8">
        <v>102.9</v>
      </c>
      <c r="C5" s="9">
        <v>102.1</v>
      </c>
    </row>
    <row r="6" ht="34.5" customHeight="true" spans="1:3">
      <c r="A6" s="7" t="s">
        <v>276</v>
      </c>
      <c r="B6" s="8">
        <v>101.5</v>
      </c>
      <c r="C6" s="9">
        <v>99.3</v>
      </c>
    </row>
    <row r="7" ht="34.5" customHeight="true" spans="1:3">
      <c r="A7" s="7" t="s">
        <v>277</v>
      </c>
      <c r="B7" s="8">
        <v>100.2</v>
      </c>
      <c r="C7" s="9">
        <v>100.2</v>
      </c>
    </row>
    <row r="8" ht="34.5" customHeight="true" spans="1:3">
      <c r="A8" s="7" t="s">
        <v>278</v>
      </c>
      <c r="B8" s="8">
        <v>101.1</v>
      </c>
      <c r="C8" s="9">
        <v>101.1</v>
      </c>
    </row>
    <row r="9" ht="34.5" customHeight="true" spans="1:3">
      <c r="A9" s="7" t="s">
        <v>279</v>
      </c>
      <c r="B9" s="8">
        <v>99.5</v>
      </c>
      <c r="C9" s="9">
        <v>98.9</v>
      </c>
    </row>
    <row r="10" ht="34.5" customHeight="true" spans="1:3">
      <c r="A10" s="7" t="s">
        <v>280</v>
      </c>
      <c r="B10" s="8">
        <v>110.4</v>
      </c>
      <c r="C10" s="9">
        <v>108.8</v>
      </c>
    </row>
    <row r="11" ht="34.5" customHeight="true" spans="1:3">
      <c r="A11" s="7" t="s">
        <v>281</v>
      </c>
      <c r="B11" s="8">
        <v>100.8</v>
      </c>
      <c r="C11" s="9">
        <v>101.3</v>
      </c>
    </row>
    <row r="12" ht="34.5" customHeight="true" spans="1:3">
      <c r="A12" s="7" t="s">
        <v>282</v>
      </c>
      <c r="B12" s="8">
        <v>100.8</v>
      </c>
      <c r="C12" s="9">
        <v>102.5</v>
      </c>
    </row>
    <row r="13" ht="34.5" customHeight="true" spans="1:3">
      <c r="A13" s="7" t="s">
        <v>283</v>
      </c>
      <c r="B13" s="8">
        <v>101.5</v>
      </c>
      <c r="C13" s="9">
        <v>99.8</v>
      </c>
    </row>
    <row r="14" ht="34.5" customHeight="true" spans="1:3">
      <c r="A14" s="10" t="s">
        <v>284</v>
      </c>
      <c r="B14" s="11">
        <v>103.2</v>
      </c>
      <c r="C14" s="12">
        <v>101.9</v>
      </c>
    </row>
  </sheetData>
  <mergeCells count="3">
    <mergeCell ref="A1:C1"/>
    <mergeCell ref="A2:C2"/>
    <mergeCell ref="B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H9" sqref="H9"/>
    </sheetView>
  </sheetViews>
  <sheetFormatPr defaultColWidth="9" defaultRowHeight="13.5" outlineLevelCol="2"/>
  <cols>
    <col min="1" max="1" width="17.3333333333333" style="223" customWidth="true"/>
    <col min="2" max="2" width="16.1047619047619" style="223" customWidth="true"/>
    <col min="3" max="3" width="17.2190476190476" style="223" customWidth="true"/>
    <col min="4" max="16384" width="9" style="223"/>
  </cols>
  <sheetData>
    <row r="1" ht="37.5" customHeight="true" spans="1:3">
      <c r="A1" s="224" t="s">
        <v>18</v>
      </c>
      <c r="B1" s="224"/>
      <c r="C1" s="224"/>
    </row>
    <row r="2" ht="27" customHeight="true" spans="1:3">
      <c r="A2" s="225" t="s">
        <v>1</v>
      </c>
      <c r="B2" s="225"/>
      <c r="C2" s="225"/>
    </row>
    <row r="3" ht="27" customHeight="true" spans="1:3">
      <c r="A3" s="226" t="s">
        <v>2</v>
      </c>
      <c r="B3" s="227" t="s">
        <v>3</v>
      </c>
      <c r="C3" s="228" t="s">
        <v>4</v>
      </c>
    </row>
    <row r="4" ht="27" customHeight="true" spans="1:3">
      <c r="A4" s="229" t="s">
        <v>19</v>
      </c>
      <c r="B4" s="230">
        <v>31341</v>
      </c>
      <c r="C4" s="231">
        <v>4.7</v>
      </c>
    </row>
    <row r="5" ht="27" customHeight="true" spans="1:3">
      <c r="A5" s="232" t="s">
        <v>20</v>
      </c>
      <c r="B5" s="233">
        <v>12637</v>
      </c>
      <c r="C5" s="234" t="s">
        <v>21</v>
      </c>
    </row>
    <row r="6" ht="27" customHeight="true" spans="1:3">
      <c r="A6" s="232" t="s">
        <v>22</v>
      </c>
      <c r="B6" s="233">
        <v>1356</v>
      </c>
      <c r="C6" s="234" t="s">
        <v>23</v>
      </c>
    </row>
    <row r="7" ht="27" customHeight="true" spans="1:3">
      <c r="A7" s="232" t="s">
        <v>24</v>
      </c>
      <c r="B7" s="233">
        <v>8627</v>
      </c>
      <c r="C7" s="234" t="s">
        <v>21</v>
      </c>
    </row>
    <row r="8" ht="27" customHeight="true" spans="1:3">
      <c r="A8" s="232" t="s">
        <v>25</v>
      </c>
      <c r="B8" s="233">
        <v>1575</v>
      </c>
      <c r="C8" s="234" t="s">
        <v>23</v>
      </c>
    </row>
    <row r="9" ht="27" customHeight="true" spans="1:3">
      <c r="A9" s="232" t="s">
        <v>26</v>
      </c>
      <c r="B9" s="233">
        <v>7146</v>
      </c>
      <c r="C9" s="234" t="s">
        <v>23</v>
      </c>
    </row>
    <row r="10" ht="27" customHeight="true" spans="1:3">
      <c r="A10" s="229" t="s">
        <v>27</v>
      </c>
      <c r="B10" s="235">
        <v>21641</v>
      </c>
      <c r="C10" s="236">
        <v>4.5</v>
      </c>
    </row>
    <row r="11" ht="27" customHeight="true" spans="1:3">
      <c r="A11" s="232" t="s">
        <v>28</v>
      </c>
      <c r="B11" s="237">
        <v>8453</v>
      </c>
      <c r="C11" s="238">
        <v>4.6</v>
      </c>
    </row>
    <row r="12" ht="27" customHeight="true" spans="1:3">
      <c r="A12" s="232" t="s">
        <v>29</v>
      </c>
      <c r="B12" s="237">
        <v>935</v>
      </c>
      <c r="C12" s="238">
        <v>4.3</v>
      </c>
    </row>
    <row r="13" ht="27" customHeight="true" spans="1:3">
      <c r="A13" s="232" t="s">
        <v>30</v>
      </c>
      <c r="B13" s="237">
        <v>6081</v>
      </c>
      <c r="C13" s="238">
        <v>4.6</v>
      </c>
    </row>
    <row r="14" ht="27" customHeight="true" spans="1:3">
      <c r="A14" s="232" t="s">
        <v>31</v>
      </c>
      <c r="B14" s="237">
        <v>1073</v>
      </c>
      <c r="C14" s="238">
        <v>4.3</v>
      </c>
    </row>
    <row r="15" ht="27" customHeight="true" spans="1:3">
      <c r="A15" s="232" t="s">
        <v>32</v>
      </c>
      <c r="B15" s="237">
        <v>5099</v>
      </c>
      <c r="C15" s="238">
        <v>4.3</v>
      </c>
    </row>
    <row r="16" spans="1:3">
      <c r="A16" s="239"/>
      <c r="B16" s="239"/>
      <c r="C16" s="239"/>
    </row>
  </sheetData>
  <mergeCells count="3">
    <mergeCell ref="A1:C1"/>
    <mergeCell ref="A2:C2"/>
    <mergeCell ref="A16:C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H16" sqref="H16"/>
    </sheetView>
  </sheetViews>
  <sheetFormatPr defaultColWidth="10.2857142857143" defaultRowHeight="15.75"/>
  <cols>
    <col min="1" max="1" width="27.5714285714286" style="111" customWidth="true"/>
    <col min="2" max="2" width="15.2857142857143" style="114" customWidth="true"/>
    <col min="3" max="3" width="15.4285714285714" style="153" customWidth="true"/>
    <col min="4" max="4" width="13.2857142857143" style="111" customWidth="true"/>
    <col min="5" max="5" width="10.2857142857143" style="111"/>
    <col min="6" max="6" width="15.7142857142857" style="111"/>
    <col min="7" max="8" width="10.2857142857143" style="111"/>
    <col min="9" max="9" width="15.7142857142857" style="111"/>
    <col min="10" max="16384" width="10.2857142857143" style="111"/>
  </cols>
  <sheetData>
    <row r="1" spans="1:4">
      <c r="A1" s="215" t="s">
        <v>33</v>
      </c>
      <c r="B1" s="215"/>
      <c r="C1" s="216"/>
      <c r="D1" s="215"/>
    </row>
    <row r="2" spans="1:4">
      <c r="A2" s="134"/>
      <c r="B2" s="111"/>
      <c r="C2" s="111"/>
      <c r="D2" s="111" t="s">
        <v>34</v>
      </c>
    </row>
    <row r="3" ht="62.25" customHeight="true" spans="1:4">
      <c r="A3" s="198" t="s">
        <v>2</v>
      </c>
      <c r="B3" s="201" t="s">
        <v>35</v>
      </c>
      <c r="C3" s="201" t="s">
        <v>36</v>
      </c>
      <c r="D3" s="217" t="s">
        <v>37</v>
      </c>
    </row>
    <row r="4" s="214" customFormat="true" ht="19.5" customHeight="true" spans="1:4">
      <c r="A4" s="202" t="s">
        <v>38</v>
      </c>
      <c r="B4" s="218">
        <v>3</v>
      </c>
      <c r="C4" s="218">
        <v>19.2</v>
      </c>
      <c r="D4" s="219">
        <f t="shared" ref="D4:D8" si="0">B4-C4</f>
        <v>-16.2</v>
      </c>
    </row>
    <row r="5" ht="19.5" customHeight="true" spans="1:4">
      <c r="A5" s="139" t="s">
        <v>39</v>
      </c>
      <c r="B5" s="220"/>
      <c r="C5" s="220"/>
      <c r="D5" s="122"/>
    </row>
    <row r="6" ht="19.5" customHeight="true" spans="1:4">
      <c r="A6" s="139" t="s">
        <v>28</v>
      </c>
      <c r="B6" s="221">
        <v>5.7</v>
      </c>
      <c r="C6" s="220">
        <v>30.5</v>
      </c>
      <c r="D6" s="122">
        <f t="shared" si="0"/>
        <v>-24.8</v>
      </c>
    </row>
    <row r="7" ht="19.5" customHeight="true" spans="1:9">
      <c r="A7" s="139" t="s">
        <v>40</v>
      </c>
      <c r="B7" s="221">
        <v>-8</v>
      </c>
      <c r="C7" s="220">
        <v>-11.9</v>
      </c>
      <c r="D7" s="122">
        <f t="shared" si="0"/>
        <v>3.9</v>
      </c>
      <c r="I7" s="151"/>
    </row>
    <row r="8" ht="19.5" customHeight="true" spans="1:9">
      <c r="A8" s="139" t="s">
        <v>41</v>
      </c>
      <c r="B8" s="222">
        <v>-0.6</v>
      </c>
      <c r="C8" s="220">
        <v>3.8</v>
      </c>
      <c r="D8" s="122">
        <f t="shared" si="0"/>
        <v>-4.4</v>
      </c>
      <c r="I8" s="151"/>
    </row>
    <row r="9" ht="19.5" customHeight="true" spans="1:9">
      <c r="A9" s="139" t="s">
        <v>42</v>
      </c>
      <c r="B9" s="221"/>
      <c r="C9" s="220"/>
      <c r="D9" s="122"/>
      <c r="I9" s="151"/>
    </row>
    <row r="10" ht="19.5" customHeight="true" spans="1:9">
      <c r="A10" s="139" t="s">
        <v>43</v>
      </c>
      <c r="B10" s="221">
        <v>-38.9201153462523</v>
      </c>
      <c r="C10" s="220">
        <v>121.8</v>
      </c>
      <c r="D10" s="122">
        <f t="shared" ref="D10:D13" si="1">B10-C10</f>
        <v>-160.720115346252</v>
      </c>
      <c r="F10" s="151"/>
      <c r="I10" s="151"/>
    </row>
    <row r="11" ht="19.5" customHeight="true" spans="1:6">
      <c r="A11" s="139" t="s">
        <v>44</v>
      </c>
      <c r="B11" s="221">
        <v>4.42211329838171</v>
      </c>
      <c r="C11" s="220">
        <v>17</v>
      </c>
      <c r="D11" s="122">
        <f t="shared" si="1"/>
        <v>-12.5778867016183</v>
      </c>
      <c r="F11" s="151"/>
    </row>
    <row r="12" ht="19.5" customHeight="true" spans="1:6">
      <c r="A12" s="139" t="s">
        <v>45</v>
      </c>
      <c r="B12" s="221">
        <v>11.2683957061615</v>
      </c>
      <c r="C12" s="220">
        <v>19.4</v>
      </c>
      <c r="D12" s="122">
        <f t="shared" si="1"/>
        <v>-8.1316042938385</v>
      </c>
      <c r="F12" s="151"/>
    </row>
    <row r="13" ht="19.5" customHeight="true" spans="1:6">
      <c r="A13" s="139" t="s">
        <v>46</v>
      </c>
      <c r="B13" s="221">
        <v>5.06869561005877</v>
      </c>
      <c r="C13" s="220">
        <v>97</v>
      </c>
      <c r="D13" s="122">
        <f t="shared" si="1"/>
        <v>-91.9313043899412</v>
      </c>
      <c r="F13" s="151"/>
    </row>
    <row r="14" ht="19.5" customHeight="true" spans="1:6">
      <c r="A14" s="139" t="s">
        <v>47</v>
      </c>
      <c r="B14" s="221"/>
      <c r="C14" s="220"/>
      <c r="D14" s="122"/>
      <c r="F14" s="151"/>
    </row>
    <row r="15" ht="19.5" customHeight="true" spans="1:6">
      <c r="A15" s="139" t="s">
        <v>48</v>
      </c>
      <c r="B15" s="221">
        <v>3.9509875794616</v>
      </c>
      <c r="C15" s="220">
        <v>18.8</v>
      </c>
      <c r="D15" s="122">
        <f t="shared" ref="D15:D19" si="2">B15-C15</f>
        <v>-14.8490124205384</v>
      </c>
      <c r="F15" s="151"/>
    </row>
    <row r="16" ht="19.5" customHeight="true" spans="1:6">
      <c r="A16" s="139" t="s">
        <v>49</v>
      </c>
      <c r="B16" s="221">
        <v>-35.8500018467077</v>
      </c>
      <c r="C16" s="220">
        <v>6.7</v>
      </c>
      <c r="D16" s="122">
        <f t="shared" si="2"/>
        <v>-42.5500018467077</v>
      </c>
      <c r="F16" s="151"/>
    </row>
    <row r="17" ht="18.75" customHeight="true" spans="1:4">
      <c r="A17" s="139" t="s">
        <v>50</v>
      </c>
      <c r="B17" s="221"/>
      <c r="C17" s="220"/>
      <c r="D17" s="122"/>
    </row>
    <row r="18" ht="18.75" customHeight="true" spans="1:4">
      <c r="A18" s="139" t="s">
        <v>51</v>
      </c>
      <c r="B18" s="221">
        <v>6.58897322906179</v>
      </c>
      <c r="C18" s="220">
        <v>27.9</v>
      </c>
      <c r="D18" s="122">
        <f t="shared" si="2"/>
        <v>-21.3110267709382</v>
      </c>
    </row>
    <row r="19" ht="22.5" customHeight="true" spans="1:4">
      <c r="A19" s="139" t="s">
        <v>52</v>
      </c>
      <c r="B19" s="221">
        <v>-0.826020163693393</v>
      </c>
      <c r="C19" s="220">
        <v>10.8</v>
      </c>
      <c r="D19" s="122">
        <f t="shared" si="2"/>
        <v>-11.6260201636934</v>
      </c>
    </row>
    <row r="20" spans="1:1">
      <c r="A20" s="111" t="s">
        <v>53</v>
      </c>
    </row>
    <row r="21" s="214" customFormat="true" spans="1:256">
      <c r="A21" s="111"/>
      <c r="B21" s="114"/>
      <c r="C21" s="153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3" s="214" customFormat="true" spans="1:256">
      <c r="A23" s="157"/>
      <c r="B23" s="113"/>
      <c r="C23" s="153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</sheetData>
  <mergeCells count="2">
    <mergeCell ref="A1:D1"/>
    <mergeCell ref="A23:B23"/>
  </mergeCells>
  <pageMargins left="1.04" right="0.75" top="1.1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I23" sqref="I23"/>
    </sheetView>
  </sheetViews>
  <sheetFormatPr defaultColWidth="10.2857142857143" defaultRowHeight="15.75"/>
  <cols>
    <col min="1" max="1" width="38.2857142857143" style="111" customWidth="true"/>
    <col min="2" max="2" width="19.5714285714286" style="111" hidden="true" customWidth="true"/>
    <col min="3" max="3" width="12.2857142857143" style="111" customWidth="true"/>
    <col min="4" max="4" width="13.2857142857143" style="154" customWidth="true"/>
    <col min="5" max="5" width="12.4285714285714" style="111" customWidth="true"/>
    <col min="6" max="7" width="10.2857142857143" style="111"/>
    <col min="8" max="9" width="15.7142857142857" style="111"/>
    <col min="10" max="16384" width="10.2857142857143" style="111"/>
  </cols>
  <sheetData>
    <row r="1" spans="1:5">
      <c r="A1" s="192" t="s">
        <v>54</v>
      </c>
      <c r="B1" s="193"/>
      <c r="C1" s="193"/>
      <c r="D1" s="194"/>
      <c r="E1" s="211"/>
    </row>
    <row r="2" s="111" customFormat="true" spans="1:5">
      <c r="A2" s="195"/>
      <c r="B2" s="196"/>
      <c r="C2" s="197"/>
      <c r="D2" s="197"/>
      <c r="E2" s="197" t="s">
        <v>34</v>
      </c>
    </row>
    <row r="3" ht="63" customHeight="true" spans="1:5">
      <c r="A3" s="198" t="s">
        <v>55</v>
      </c>
      <c r="B3" s="199" t="s">
        <v>56</v>
      </c>
      <c r="C3" s="200" t="s">
        <v>35</v>
      </c>
      <c r="D3" s="201" t="s">
        <v>36</v>
      </c>
      <c r="E3" s="212" t="s">
        <v>57</v>
      </c>
    </row>
    <row r="4" ht="16.5" customHeight="true" spans="1:5">
      <c r="A4" s="202" t="s">
        <v>58</v>
      </c>
      <c r="B4" s="203">
        <v>216827</v>
      </c>
      <c r="C4" s="204">
        <v>8.29540929705314</v>
      </c>
      <c r="D4" s="204">
        <v>20.4</v>
      </c>
      <c r="E4" s="122">
        <f t="shared" ref="E4:E7" si="0">C4-D4</f>
        <v>-12.1045907029469</v>
      </c>
    </row>
    <row r="5" ht="16.5" customHeight="true" spans="1:5">
      <c r="A5" s="139" t="s">
        <v>59</v>
      </c>
      <c r="B5" s="203"/>
      <c r="C5" s="204"/>
      <c r="D5" s="204"/>
      <c r="E5" s="122"/>
    </row>
    <row r="6" ht="19.5" customHeight="true" spans="1:9">
      <c r="A6" s="139" t="s">
        <v>43</v>
      </c>
      <c r="B6" s="205">
        <v>18598</v>
      </c>
      <c r="C6" s="123">
        <v>-15.3694723416925</v>
      </c>
      <c r="D6" s="123">
        <v>107.3</v>
      </c>
      <c r="E6" s="122">
        <f t="shared" si="0"/>
        <v>-122.669472341693</v>
      </c>
      <c r="H6" s="151"/>
      <c r="I6" s="151"/>
    </row>
    <row r="7" ht="19.5" customHeight="true" spans="1:9">
      <c r="A7" s="139" t="s">
        <v>44</v>
      </c>
      <c r="B7" s="205">
        <v>174174</v>
      </c>
      <c r="C7" s="123">
        <v>10.0549722071731</v>
      </c>
      <c r="D7" s="123">
        <v>16.6</v>
      </c>
      <c r="E7" s="122">
        <f t="shared" si="0"/>
        <v>-6.54502779282688</v>
      </c>
      <c r="H7" s="151"/>
      <c r="I7" s="151"/>
    </row>
    <row r="8" ht="19.5" customHeight="true" spans="1:9">
      <c r="A8" s="139" t="s">
        <v>60</v>
      </c>
      <c r="B8" s="205"/>
      <c r="C8" s="123"/>
      <c r="D8" s="123"/>
      <c r="E8" s="122"/>
      <c r="H8" s="151"/>
      <c r="I8" s="151"/>
    </row>
    <row r="9" ht="19.5" customHeight="true" spans="1:9">
      <c r="A9" s="139" t="s">
        <v>48</v>
      </c>
      <c r="B9" s="205">
        <v>124930</v>
      </c>
      <c r="C9" s="123">
        <v>9.56564596094984</v>
      </c>
      <c r="D9" s="123">
        <v>19.6</v>
      </c>
      <c r="E9" s="122">
        <f t="shared" ref="E9:E18" si="1">C9-D9</f>
        <v>-10.0343540390502</v>
      </c>
      <c r="H9" s="151"/>
      <c r="I9" s="151"/>
    </row>
    <row r="10" ht="19.5" customHeight="true" spans="1:9">
      <c r="A10" s="139" t="s">
        <v>49</v>
      </c>
      <c r="B10" s="206">
        <v>63592</v>
      </c>
      <c r="C10" s="123">
        <v>-30.6987569949983</v>
      </c>
      <c r="D10" s="123">
        <v>26</v>
      </c>
      <c r="E10" s="122">
        <f t="shared" si="1"/>
        <v>-56.6987569949983</v>
      </c>
      <c r="H10" s="151"/>
      <c r="I10" s="151"/>
    </row>
    <row r="11" ht="19.5" customHeight="true" spans="1:9">
      <c r="A11" s="139" t="s">
        <v>61</v>
      </c>
      <c r="B11" s="207"/>
      <c r="C11" s="123"/>
      <c r="D11" s="123"/>
      <c r="E11" s="122"/>
      <c r="I11" s="151"/>
    </row>
    <row r="12" ht="19.5" customHeight="true" spans="1:5">
      <c r="A12" s="139" t="s">
        <v>62</v>
      </c>
      <c r="B12" s="208">
        <v>97327</v>
      </c>
      <c r="C12" s="123">
        <v>11.8531569273131</v>
      </c>
      <c r="D12" s="123">
        <v>29.4</v>
      </c>
      <c r="E12" s="122">
        <f t="shared" si="1"/>
        <v>-17.5468430726869</v>
      </c>
    </row>
    <row r="13" ht="19.5" customHeight="true" spans="1:5">
      <c r="A13" s="139" t="s">
        <v>63</v>
      </c>
      <c r="B13" s="208">
        <v>119501</v>
      </c>
      <c r="C13" s="123">
        <v>4.63163485117362</v>
      </c>
      <c r="D13" s="123">
        <v>12</v>
      </c>
      <c r="E13" s="122">
        <f t="shared" si="1"/>
        <v>-7.36836514882638</v>
      </c>
    </row>
    <row r="14" ht="19.5" customHeight="true" spans="1:5">
      <c r="A14" s="202" t="s">
        <v>64</v>
      </c>
      <c r="B14" s="207">
        <v>98.25</v>
      </c>
      <c r="C14" s="204">
        <v>98.227285223075</v>
      </c>
      <c r="D14" s="204">
        <v>96.5</v>
      </c>
      <c r="E14" s="122">
        <f t="shared" si="1"/>
        <v>1.727285223075</v>
      </c>
    </row>
    <row r="15" ht="19.5" customHeight="true" spans="1:5">
      <c r="A15" s="139" t="s">
        <v>65</v>
      </c>
      <c r="B15" s="209">
        <f>17440/B6*100</f>
        <v>93.7735240348425</v>
      </c>
      <c r="C15" s="123">
        <v>78.0989243775844</v>
      </c>
      <c r="D15" s="123">
        <v>58.6</v>
      </c>
      <c r="E15" s="122">
        <f t="shared" si="1"/>
        <v>19.4989243775844</v>
      </c>
    </row>
    <row r="16" ht="19.5" customHeight="true" spans="1:5">
      <c r="A16" s="139" t="s">
        <v>66</v>
      </c>
      <c r="B16" s="209">
        <f>172786/B7*100</f>
        <v>99.2030957548199</v>
      </c>
      <c r="C16" s="123">
        <v>99.3781551769474</v>
      </c>
      <c r="D16" s="123">
        <v>99.5</v>
      </c>
      <c r="E16" s="122">
        <f t="shared" si="1"/>
        <v>-0.121844823052626</v>
      </c>
    </row>
    <row r="17" ht="19.5" customHeight="true" spans="1:5">
      <c r="A17" s="139" t="s">
        <v>67</v>
      </c>
      <c r="B17" s="209">
        <f>124930/B9*100</f>
        <v>100</v>
      </c>
      <c r="C17" s="123">
        <v>99.5852908149368</v>
      </c>
      <c r="D17" s="123">
        <v>99.6</v>
      </c>
      <c r="E17" s="122">
        <f t="shared" si="1"/>
        <v>-0.0147091850631682</v>
      </c>
    </row>
    <row r="18" ht="19.5" customHeight="true" spans="1:5">
      <c r="A18" s="210" t="s">
        <v>68</v>
      </c>
      <c r="B18" s="209">
        <f>61159/B10*100</f>
        <v>96.1740470499434</v>
      </c>
      <c r="C18" s="123">
        <v>130.413034157496</v>
      </c>
      <c r="D18" s="123">
        <v>121.6</v>
      </c>
      <c r="E18" s="122">
        <f t="shared" si="1"/>
        <v>8.81303415749608</v>
      </c>
    </row>
    <row r="19" hidden="true" spans="5:5">
      <c r="E19" s="213">
        <f>B19-C19</f>
        <v>0</v>
      </c>
    </row>
    <row r="20" hidden="true" spans="5:5">
      <c r="E20" s="213">
        <f>B20-C20</f>
        <v>0</v>
      </c>
    </row>
    <row r="21" ht="19.5" customHeight="true"/>
    <row r="22" ht="18.75" customHeight="true"/>
  </sheetData>
  <mergeCells count="1">
    <mergeCell ref="A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V56"/>
  <sheetViews>
    <sheetView topLeftCell="B1" workbookViewId="0">
      <selection activeCell="T24" sqref="T24"/>
    </sheetView>
  </sheetViews>
  <sheetFormatPr defaultColWidth="10.2857142857143" defaultRowHeight="15.75"/>
  <cols>
    <col min="1" max="1" width="12" style="155" hidden="true" customWidth="true"/>
    <col min="2" max="2" width="15.7142857142857" style="155" customWidth="true"/>
    <col min="3" max="3" width="17.2857142857143" style="157" customWidth="true"/>
    <col min="4" max="4" width="17.1428571428571" style="158" customWidth="true"/>
    <col min="5" max="5" width="15.8571428571429" style="158" hidden="true" customWidth="true"/>
    <col min="6" max="6" width="18.2857142857143" style="158" customWidth="true"/>
    <col min="7" max="7" width="18.2857142857143" style="158" hidden="true" customWidth="true"/>
    <col min="8" max="12" width="10.2857142857143" style="155" hidden="true" customWidth="true"/>
    <col min="13" max="13" width="11.5714285714286" style="155" hidden="true" customWidth="true"/>
    <col min="14" max="16" width="10.2857142857143" style="155" hidden="true" customWidth="true"/>
    <col min="17" max="17" width="11.5714285714286" style="155" hidden="true" customWidth="true"/>
    <col min="18" max="18" width="10.2857142857143" style="155" customWidth="true"/>
    <col min="19" max="221" width="10.2857142857143" style="155"/>
    <col min="222" max="16384" width="10.2857142857143" style="111"/>
  </cols>
  <sheetData>
    <row r="1" s="155" customFormat="true" spans="2:256">
      <c r="B1" s="159" t="s">
        <v>69</v>
      </c>
      <c r="C1" s="159"/>
      <c r="D1" s="159"/>
      <c r="E1" s="159"/>
      <c r="F1" s="159"/>
      <c r="G1" s="159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s="155" customFormat="true" ht="15" customHeight="true" spans="2:256">
      <c r="B2" s="134"/>
      <c r="C2" s="134"/>
      <c r="D2" s="134"/>
      <c r="E2" s="134"/>
      <c r="F2" s="134"/>
      <c r="G2" s="134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s="156" customFormat="true" ht="27.75" customHeight="true" spans="2:17">
      <c r="B3" s="160" t="s">
        <v>2</v>
      </c>
      <c r="C3" s="161" t="s">
        <v>70</v>
      </c>
      <c r="D3" s="162" t="s">
        <v>71</v>
      </c>
      <c r="E3" s="178" t="s">
        <v>72</v>
      </c>
      <c r="F3" s="179" t="s">
        <v>4</v>
      </c>
      <c r="G3" s="180">
        <v>2022</v>
      </c>
      <c r="H3" s="181" t="s">
        <v>73</v>
      </c>
      <c r="I3" s="181" t="s">
        <v>74</v>
      </c>
      <c r="J3" s="181" t="s">
        <v>75</v>
      </c>
      <c r="K3" s="181" t="s">
        <v>76</v>
      </c>
      <c r="L3" s="181" t="s">
        <v>77</v>
      </c>
      <c r="M3" s="181" t="s">
        <v>78</v>
      </c>
      <c r="N3" s="181" t="s">
        <v>73</v>
      </c>
      <c r="O3" s="181" t="s">
        <v>75</v>
      </c>
      <c r="P3" s="181" t="s">
        <v>76</v>
      </c>
      <c r="Q3" s="181" t="s">
        <v>79</v>
      </c>
    </row>
    <row r="4" s="156" customFormat="true" ht="22.5" customHeight="true" spans="2:13">
      <c r="B4" s="163" t="s">
        <v>80</v>
      </c>
      <c r="C4" s="164" t="s">
        <v>81</v>
      </c>
      <c r="D4" s="165">
        <v>120</v>
      </c>
      <c r="E4" s="182">
        <v>106</v>
      </c>
      <c r="F4" s="183">
        <f t="shared" ref="F4:F11" si="0">(D4-E4)/E4*100</f>
        <v>13.2075471698113</v>
      </c>
      <c r="G4" s="184"/>
      <c r="H4" s="156">
        <v>799600.73</v>
      </c>
      <c r="J4" s="156">
        <v>352860</v>
      </c>
      <c r="K4" s="156">
        <v>38880.95</v>
      </c>
      <c r="M4" s="156">
        <f t="shared" ref="M4:M19" si="1">H4+J4+K4+I4+L4</f>
        <v>1191341.68</v>
      </c>
    </row>
    <row r="5" s="156" customFormat="true" ht="20" customHeight="true" spans="2:13">
      <c r="B5" s="163" t="s">
        <v>82</v>
      </c>
      <c r="C5" s="164" t="s">
        <v>83</v>
      </c>
      <c r="D5" s="166">
        <v>2117.88</v>
      </c>
      <c r="E5" s="182">
        <v>1718</v>
      </c>
      <c r="F5" s="183">
        <f t="shared" si="0"/>
        <v>23.2759022118743</v>
      </c>
      <c r="G5" s="184"/>
      <c r="H5" s="156">
        <v>2117.88</v>
      </c>
      <c r="M5" s="156">
        <f t="shared" si="1"/>
        <v>2117.88</v>
      </c>
    </row>
    <row r="6" s="156" customFormat="true" ht="18" customHeight="true" spans="2:13">
      <c r="B6" s="163" t="s">
        <v>84</v>
      </c>
      <c r="C6" s="164" t="s">
        <v>83</v>
      </c>
      <c r="D6" s="166">
        <v>904.61</v>
      </c>
      <c r="E6" s="185">
        <v>1058</v>
      </c>
      <c r="F6" s="183">
        <f t="shared" si="0"/>
        <v>-14.4981096408318</v>
      </c>
      <c r="G6" s="184"/>
      <c r="H6" s="156">
        <v>904.61</v>
      </c>
      <c r="M6" s="156">
        <f t="shared" si="1"/>
        <v>904.61</v>
      </c>
    </row>
    <row r="7" s="156" customFormat="true" ht="16.5" customHeight="true" spans="2:13">
      <c r="B7" s="163" t="s">
        <v>85</v>
      </c>
      <c r="C7" s="164" t="s">
        <v>83</v>
      </c>
      <c r="D7" s="166">
        <v>4047</v>
      </c>
      <c r="E7" s="186">
        <v>5981</v>
      </c>
      <c r="F7" s="183">
        <f t="shared" si="0"/>
        <v>-32.3357298110684</v>
      </c>
      <c r="G7" s="184"/>
      <c r="J7" s="156">
        <v>4047</v>
      </c>
      <c r="M7" s="156">
        <f t="shared" si="1"/>
        <v>4047</v>
      </c>
    </row>
    <row r="8" s="156" customFormat="true" ht="18" customHeight="true" spans="2:13">
      <c r="B8" s="163" t="s">
        <v>86</v>
      </c>
      <c r="C8" s="164" t="s">
        <v>83</v>
      </c>
      <c r="D8" s="167">
        <v>2967.74</v>
      </c>
      <c r="E8" s="182">
        <v>4821</v>
      </c>
      <c r="F8" s="183">
        <f t="shared" si="0"/>
        <v>-38.441402198714</v>
      </c>
      <c r="G8" s="184"/>
      <c r="H8" s="156">
        <v>2967.74</v>
      </c>
      <c r="M8" s="156">
        <f t="shared" si="1"/>
        <v>2967.74</v>
      </c>
    </row>
    <row r="9" s="156" customFormat="true" ht="18" customHeight="true" spans="2:13">
      <c r="B9" s="163" t="s">
        <v>87</v>
      </c>
      <c r="C9" s="164" t="s">
        <v>83</v>
      </c>
      <c r="D9" s="166">
        <v>59.88</v>
      </c>
      <c r="E9" s="185">
        <v>27</v>
      </c>
      <c r="F9" s="183">
        <f t="shared" si="0"/>
        <v>121.777777777778</v>
      </c>
      <c r="G9" s="184"/>
      <c r="M9" s="156">
        <f t="shared" si="1"/>
        <v>0</v>
      </c>
    </row>
    <row r="10" s="156" customFormat="true" ht="18" customHeight="true" spans="2:13">
      <c r="B10" s="163" t="s">
        <v>88</v>
      </c>
      <c r="C10" s="164" t="s">
        <v>83</v>
      </c>
      <c r="D10" s="165">
        <v>7.5</v>
      </c>
      <c r="E10" s="187">
        <v>7</v>
      </c>
      <c r="F10" s="183">
        <f t="shared" si="0"/>
        <v>7.14285714285714</v>
      </c>
      <c r="G10" s="184"/>
      <c r="M10" s="156">
        <f t="shared" si="1"/>
        <v>0</v>
      </c>
    </row>
    <row r="11" s="156" customFormat="true" ht="18" customHeight="true" spans="2:13">
      <c r="B11" s="163" t="s">
        <v>89</v>
      </c>
      <c r="C11" s="164" t="s">
        <v>83</v>
      </c>
      <c r="D11" s="167">
        <v>7.1</v>
      </c>
      <c r="E11" s="182">
        <v>1</v>
      </c>
      <c r="F11" s="183">
        <f t="shared" si="0"/>
        <v>610</v>
      </c>
      <c r="G11" s="184"/>
      <c r="M11" s="156">
        <f t="shared" si="1"/>
        <v>0</v>
      </c>
    </row>
    <row r="12" s="156" customFormat="true" ht="18" customHeight="true" spans="2:13">
      <c r="B12" s="163" t="s">
        <v>90</v>
      </c>
      <c r="C12" s="164" t="s">
        <v>83</v>
      </c>
      <c r="D12" s="167">
        <v>0</v>
      </c>
      <c r="E12" s="182">
        <v>400</v>
      </c>
      <c r="F12" s="183">
        <v>-100</v>
      </c>
      <c r="G12" s="184"/>
      <c r="M12" s="156">
        <f t="shared" si="1"/>
        <v>0</v>
      </c>
    </row>
    <row r="13" s="156" customFormat="true" ht="18" customHeight="true" spans="2:13">
      <c r="B13" s="163" t="s">
        <v>91</v>
      </c>
      <c r="C13" s="164" t="s">
        <v>83</v>
      </c>
      <c r="D13" s="167">
        <v>48728</v>
      </c>
      <c r="E13" s="182">
        <v>101172</v>
      </c>
      <c r="F13" s="183">
        <f t="shared" ref="F13:F16" si="2">(D13-E13)/E13*100</f>
        <v>-51.8364764954731</v>
      </c>
      <c r="G13" s="184"/>
      <c r="H13" s="156">
        <v>48728</v>
      </c>
      <c r="M13" s="156">
        <f t="shared" si="1"/>
        <v>48728</v>
      </c>
    </row>
    <row r="14" s="156" customFormat="true" ht="18" customHeight="true" spans="2:13">
      <c r="B14" s="163" t="s">
        <v>92</v>
      </c>
      <c r="C14" s="164" t="s">
        <v>83</v>
      </c>
      <c r="D14" s="167">
        <v>0</v>
      </c>
      <c r="E14" s="167">
        <v>79003</v>
      </c>
      <c r="F14" s="73">
        <v>-100</v>
      </c>
      <c r="G14" s="184"/>
      <c r="H14" s="156">
        <v>0</v>
      </c>
      <c r="M14" s="156">
        <f t="shared" si="1"/>
        <v>0</v>
      </c>
    </row>
    <row r="15" s="156" customFormat="true" ht="18" customHeight="true" spans="2:13">
      <c r="B15" s="163" t="s">
        <v>93</v>
      </c>
      <c r="C15" s="164" t="s">
        <v>94</v>
      </c>
      <c r="D15" s="167">
        <v>10691</v>
      </c>
      <c r="E15" s="182">
        <v>9533</v>
      </c>
      <c r="F15" s="183">
        <f t="shared" si="2"/>
        <v>12.1472778768488</v>
      </c>
      <c r="G15" s="184"/>
      <c r="J15" s="156">
        <v>10691</v>
      </c>
      <c r="M15" s="156">
        <f t="shared" si="1"/>
        <v>10691</v>
      </c>
    </row>
    <row r="16" s="156" customFormat="true" ht="18" customHeight="true" spans="2:13">
      <c r="B16" s="168" t="s">
        <v>95</v>
      </c>
      <c r="C16" s="169" t="s">
        <v>83</v>
      </c>
      <c r="D16" s="165">
        <v>60.62</v>
      </c>
      <c r="E16" s="188">
        <v>610</v>
      </c>
      <c r="F16" s="183">
        <f t="shared" si="2"/>
        <v>-90.0622950819672</v>
      </c>
      <c r="G16" s="184"/>
      <c r="J16" s="156">
        <v>60.62</v>
      </c>
      <c r="M16" s="156">
        <f t="shared" si="1"/>
        <v>60.62</v>
      </c>
    </row>
    <row r="17" s="156" customFormat="true" ht="18" customHeight="true" spans="2:13">
      <c r="B17" s="168" t="s">
        <v>96</v>
      </c>
      <c r="C17" s="169" t="s">
        <v>97</v>
      </c>
      <c r="D17" s="165" t="s">
        <v>98</v>
      </c>
      <c r="E17" s="165" t="s">
        <v>98</v>
      </c>
      <c r="F17" s="189" t="s">
        <v>98</v>
      </c>
      <c r="G17" s="184"/>
      <c r="M17" s="156">
        <f t="shared" si="1"/>
        <v>0</v>
      </c>
    </row>
    <row r="18" s="156" customFormat="true" ht="18" hidden="true" customHeight="true" spans="2:13">
      <c r="B18" s="170" t="s">
        <v>99</v>
      </c>
      <c r="C18" s="171" t="s">
        <v>83</v>
      </c>
      <c r="D18" s="172"/>
      <c r="E18" s="182"/>
      <c r="F18" s="190" t="e">
        <f>(D18-E18)/E18*100</f>
        <v>#DIV/0!</v>
      </c>
      <c r="G18" s="184"/>
      <c r="M18" s="156">
        <f t="shared" si="1"/>
        <v>0</v>
      </c>
    </row>
    <row r="19" s="156" customFormat="true" ht="18" hidden="true" customHeight="true" spans="2:13">
      <c r="B19" s="170" t="s">
        <v>100</v>
      </c>
      <c r="C19" s="173" t="s">
        <v>83</v>
      </c>
      <c r="D19" s="174"/>
      <c r="E19" s="191"/>
      <c r="F19" s="190" t="e">
        <f>(D19-E19)/E19*100</f>
        <v>#DIV/0!</v>
      </c>
      <c r="G19" s="184"/>
      <c r="M19" s="156">
        <f t="shared" si="1"/>
        <v>0</v>
      </c>
    </row>
    <row r="20" s="156" customFormat="true" ht="18" customHeight="true" spans="2:7">
      <c r="B20" s="175" t="s">
        <v>101</v>
      </c>
      <c r="C20" s="113"/>
      <c r="D20" s="176"/>
      <c r="E20" s="176"/>
      <c r="F20" s="176"/>
      <c r="G20" s="176"/>
    </row>
    <row r="21" s="155" customFormat="true" spans="3:256">
      <c r="C21" s="157"/>
      <c r="D21" s="158" t="s">
        <v>102</v>
      </c>
      <c r="E21" s="158"/>
      <c r="F21" s="158"/>
      <c r="G21" s="158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  <c r="IR21" s="111"/>
      <c r="IS21" s="111"/>
      <c r="IT21" s="111"/>
      <c r="IU21" s="111"/>
      <c r="IV21" s="111"/>
    </row>
    <row r="22" s="155" customFormat="true" spans="3:256">
      <c r="C22" s="157"/>
      <c r="D22" s="158"/>
      <c r="E22" s="158"/>
      <c r="F22" s="158"/>
      <c r="G22" s="158"/>
      <c r="M22" s="155">
        <f>M4/10000</f>
        <v>119.134168</v>
      </c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</row>
    <row r="23" s="155" customFormat="true" spans="3:256">
      <c r="C23" s="157"/>
      <c r="D23" s="158"/>
      <c r="E23" s="158"/>
      <c r="F23" s="158"/>
      <c r="G23" s="180">
        <v>2021</v>
      </c>
      <c r="M23" s="155">
        <f>H23+I23+J23+K23+L23</f>
        <v>0</v>
      </c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</row>
    <row r="24" s="155" customFormat="true" spans="3:256">
      <c r="C24" s="157"/>
      <c r="D24" s="158"/>
      <c r="E24" s="158"/>
      <c r="F24" s="158"/>
      <c r="G24" s="158"/>
      <c r="M24" s="155">
        <f>M23/10000</f>
        <v>0</v>
      </c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  <c r="IR24" s="111"/>
      <c r="IS24" s="111"/>
      <c r="IT24" s="111"/>
      <c r="IU24" s="111"/>
      <c r="IV24" s="111"/>
    </row>
    <row r="25" s="155" customFormat="true" spans="3:256">
      <c r="C25" s="157"/>
      <c r="D25" s="158"/>
      <c r="E25" s="158"/>
      <c r="F25" s="158"/>
      <c r="G25" s="158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</row>
    <row r="26" s="155" customFormat="true" spans="3:256">
      <c r="C26" s="157"/>
      <c r="D26" s="158"/>
      <c r="E26" s="158"/>
      <c r="F26" s="158"/>
      <c r="G26" s="158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  <c r="IM26" s="111"/>
      <c r="IN26" s="111"/>
      <c r="IO26" s="111"/>
      <c r="IP26" s="111"/>
      <c r="IQ26" s="111"/>
      <c r="IR26" s="111"/>
      <c r="IS26" s="111"/>
      <c r="IT26" s="111"/>
      <c r="IU26" s="111"/>
      <c r="IV26" s="111"/>
    </row>
    <row r="27" s="155" customFormat="true" spans="3:256">
      <c r="C27" s="157"/>
      <c r="D27" s="158"/>
      <c r="E27" s="158"/>
      <c r="F27" s="158"/>
      <c r="G27" s="158"/>
      <c r="HN27" s="111"/>
      <c r="HO27" s="111"/>
      <c r="HP27" s="111"/>
      <c r="HQ27" s="111"/>
      <c r="HR27" s="111"/>
      <c r="HS27" s="111"/>
      <c r="HT27" s="111"/>
      <c r="HU27" s="111"/>
      <c r="HV27" s="111"/>
      <c r="HW27" s="111"/>
      <c r="HX27" s="111"/>
      <c r="HY27" s="111"/>
      <c r="HZ27" s="111"/>
      <c r="IA27" s="111"/>
      <c r="IB27" s="111"/>
      <c r="IC27" s="111"/>
      <c r="ID27" s="111"/>
      <c r="IE27" s="111"/>
      <c r="IF27" s="111"/>
      <c r="IG27" s="111"/>
      <c r="IH27" s="111"/>
      <c r="II27" s="111"/>
      <c r="IJ27" s="111"/>
      <c r="IK27" s="111"/>
      <c r="IL27" s="111"/>
      <c r="IM27" s="111"/>
      <c r="IN27" s="111"/>
      <c r="IO27" s="111"/>
      <c r="IP27" s="111"/>
      <c r="IQ27" s="111"/>
      <c r="IR27" s="111"/>
      <c r="IS27" s="111"/>
      <c r="IT27" s="111"/>
      <c r="IU27" s="111"/>
      <c r="IV27" s="111"/>
    </row>
    <row r="28" s="155" customFormat="true" spans="3:256">
      <c r="C28" s="157"/>
      <c r="D28" s="158"/>
      <c r="E28" s="158"/>
      <c r="F28" s="158"/>
      <c r="G28" s="158"/>
      <c r="HN28" s="111"/>
      <c r="HO28" s="111"/>
      <c r="HP28" s="111"/>
      <c r="HQ28" s="111"/>
      <c r="HR28" s="111"/>
      <c r="HS28" s="111"/>
      <c r="HT28" s="111"/>
      <c r="HU28" s="111"/>
      <c r="HV28" s="111"/>
      <c r="HW28" s="111"/>
      <c r="HX28" s="111"/>
      <c r="HY28" s="111"/>
      <c r="HZ28" s="111"/>
      <c r="IA28" s="111"/>
      <c r="IB28" s="111"/>
      <c r="IC28" s="111"/>
      <c r="ID28" s="111"/>
      <c r="IE28" s="111"/>
      <c r="IF28" s="111"/>
      <c r="IG28" s="111"/>
      <c r="IH28" s="111"/>
      <c r="II28" s="111"/>
      <c r="IJ28" s="111"/>
      <c r="IK28" s="111"/>
      <c r="IL28" s="111"/>
      <c r="IM28" s="111"/>
      <c r="IN28" s="111"/>
      <c r="IO28" s="111"/>
      <c r="IP28" s="111"/>
      <c r="IQ28" s="111"/>
      <c r="IR28" s="111"/>
      <c r="IS28" s="111"/>
      <c r="IT28" s="111"/>
      <c r="IU28" s="111"/>
      <c r="IV28" s="111"/>
    </row>
    <row r="29" s="155" customFormat="true" spans="3:256">
      <c r="C29" s="157"/>
      <c r="D29" s="158"/>
      <c r="E29" s="158"/>
      <c r="F29" s="158"/>
      <c r="G29" s="158"/>
      <c r="HN29" s="111"/>
      <c r="HO29" s="111"/>
      <c r="HP29" s="111"/>
      <c r="HQ29" s="111"/>
      <c r="HR29" s="111"/>
      <c r="HS29" s="111"/>
      <c r="HT29" s="111"/>
      <c r="HU29" s="111"/>
      <c r="HV29" s="111"/>
      <c r="HW29" s="111"/>
      <c r="HX29" s="111"/>
      <c r="HY29" s="111"/>
      <c r="HZ29" s="111"/>
      <c r="IA29" s="111"/>
      <c r="IB29" s="111"/>
      <c r="IC29" s="111"/>
      <c r="ID29" s="111"/>
      <c r="IE29" s="111"/>
      <c r="IF29" s="111"/>
      <c r="IG29" s="111"/>
      <c r="IH29" s="111"/>
      <c r="II29" s="111"/>
      <c r="IJ29" s="111"/>
      <c r="IK29" s="111"/>
      <c r="IL29" s="111"/>
      <c r="IM29" s="111"/>
      <c r="IN29" s="111"/>
      <c r="IO29" s="111"/>
      <c r="IP29" s="111"/>
      <c r="IQ29" s="111"/>
      <c r="IR29" s="111"/>
      <c r="IS29" s="111"/>
      <c r="IT29" s="111"/>
      <c r="IU29" s="111"/>
      <c r="IV29" s="111"/>
    </row>
    <row r="30" s="155" customFormat="true" spans="3:256">
      <c r="C30" s="157"/>
      <c r="D30" s="158"/>
      <c r="E30" s="158"/>
      <c r="F30" s="158"/>
      <c r="G30" s="158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</row>
    <row r="31" s="155" customFormat="true" spans="3:256">
      <c r="C31" s="157"/>
      <c r="D31" s="158"/>
      <c r="E31" s="158"/>
      <c r="F31" s="158"/>
      <c r="G31" s="158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</row>
    <row r="32" s="155" customFormat="true" spans="3:256">
      <c r="C32" s="157"/>
      <c r="D32" s="158"/>
      <c r="E32" s="158"/>
      <c r="F32" s="158"/>
      <c r="G32" s="158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s="155" customFormat="true" spans="3:256">
      <c r="C33" s="157"/>
      <c r="D33" s="158"/>
      <c r="E33" s="158"/>
      <c r="F33" s="158"/>
      <c r="G33" s="158"/>
      <c r="HN33" s="111"/>
      <c r="HO33" s="111"/>
      <c r="HP33" s="111"/>
      <c r="HQ33" s="111"/>
      <c r="HR33" s="111"/>
      <c r="HS33" s="111"/>
      <c r="HT33" s="111"/>
      <c r="HU33" s="111"/>
      <c r="HV33" s="111"/>
      <c r="HW33" s="111"/>
      <c r="HX33" s="111"/>
      <c r="HY33" s="111"/>
      <c r="HZ33" s="111"/>
      <c r="IA33" s="111"/>
      <c r="IB33" s="111"/>
      <c r="IC33" s="111"/>
      <c r="ID33" s="111"/>
      <c r="IE33" s="111"/>
      <c r="IF33" s="111"/>
      <c r="IG33" s="111"/>
      <c r="IH33" s="111"/>
      <c r="II33" s="111"/>
      <c r="IJ33" s="111"/>
      <c r="IK33" s="111"/>
      <c r="IL33" s="111"/>
      <c r="IM33" s="111"/>
      <c r="IN33" s="111"/>
      <c r="IO33" s="111"/>
      <c r="IP33" s="111"/>
      <c r="IQ33" s="111"/>
      <c r="IR33" s="111"/>
      <c r="IS33" s="111"/>
      <c r="IT33" s="111"/>
      <c r="IU33" s="111"/>
      <c r="IV33" s="111"/>
    </row>
    <row r="34" s="155" customFormat="true" spans="3:256">
      <c r="C34" s="157"/>
      <c r="D34" s="158"/>
      <c r="E34" s="158"/>
      <c r="F34" s="158"/>
      <c r="G34" s="158"/>
      <c r="HN34" s="111"/>
      <c r="HO34" s="111"/>
      <c r="HP34" s="111"/>
      <c r="HQ34" s="111"/>
      <c r="HR34" s="111"/>
      <c r="HS34" s="111"/>
      <c r="HT34" s="111"/>
      <c r="HU34" s="111"/>
      <c r="HV34" s="111"/>
      <c r="HW34" s="111"/>
      <c r="HX34" s="111"/>
      <c r="HY34" s="111"/>
      <c r="HZ34" s="111"/>
      <c r="IA34" s="111"/>
      <c r="IB34" s="111"/>
      <c r="IC34" s="111"/>
      <c r="ID34" s="111"/>
      <c r="IE34" s="111"/>
      <c r="IF34" s="111"/>
      <c r="IG34" s="111"/>
      <c r="IH34" s="111"/>
      <c r="II34" s="111"/>
      <c r="IJ34" s="111"/>
      <c r="IK34" s="111"/>
      <c r="IL34" s="111"/>
      <c r="IM34" s="111"/>
      <c r="IN34" s="111"/>
      <c r="IO34" s="111"/>
      <c r="IP34" s="111"/>
      <c r="IQ34" s="111"/>
      <c r="IR34" s="111"/>
      <c r="IS34" s="111"/>
      <c r="IT34" s="111"/>
      <c r="IU34" s="111"/>
      <c r="IV34" s="111"/>
    </row>
    <row r="35" s="155" customFormat="true" spans="3:256">
      <c r="C35" s="157"/>
      <c r="D35" s="158"/>
      <c r="E35" s="158"/>
      <c r="F35" s="158"/>
      <c r="G35" s="158"/>
      <c r="HN35" s="111"/>
      <c r="HO35" s="111"/>
      <c r="HP35" s="111"/>
      <c r="HQ35" s="111"/>
      <c r="HR35" s="111"/>
      <c r="HS35" s="111"/>
      <c r="HT35" s="111"/>
      <c r="HU35" s="111"/>
      <c r="HV35" s="111"/>
      <c r="HW35" s="111"/>
      <c r="HX35" s="111"/>
      <c r="HY35" s="111"/>
      <c r="HZ35" s="111"/>
      <c r="IA35" s="111"/>
      <c r="IB35" s="111"/>
      <c r="IC35" s="111"/>
      <c r="ID35" s="111"/>
      <c r="IE35" s="111"/>
      <c r="IF35" s="111"/>
      <c r="IG35" s="111"/>
      <c r="IH35" s="111"/>
      <c r="II35" s="111"/>
      <c r="IJ35" s="111"/>
      <c r="IK35" s="111"/>
      <c r="IL35" s="111"/>
      <c r="IM35" s="111"/>
      <c r="IN35" s="111"/>
      <c r="IO35" s="111"/>
      <c r="IP35" s="111"/>
      <c r="IQ35" s="111"/>
      <c r="IR35" s="111"/>
      <c r="IS35" s="111"/>
      <c r="IT35" s="111"/>
      <c r="IU35" s="111"/>
      <c r="IV35" s="111"/>
    </row>
    <row r="36" s="155" customFormat="true" spans="3:256">
      <c r="C36" s="157"/>
      <c r="D36" s="158"/>
      <c r="E36" s="158"/>
      <c r="F36" s="158"/>
      <c r="G36" s="158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  <c r="IM36" s="111"/>
      <c r="IN36" s="111"/>
      <c r="IO36" s="111"/>
      <c r="IP36" s="111"/>
      <c r="IQ36" s="111"/>
      <c r="IR36" s="111"/>
      <c r="IS36" s="111"/>
      <c r="IT36" s="111"/>
      <c r="IU36" s="111"/>
      <c r="IV36" s="111"/>
    </row>
    <row r="37" s="155" customFormat="true" spans="3:256">
      <c r="C37" s="157"/>
      <c r="D37" s="158"/>
      <c r="E37" s="158"/>
      <c r="F37" s="158"/>
      <c r="G37" s="158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s="155" customFormat="true" spans="3:256">
      <c r="C38" s="157"/>
      <c r="D38" s="158"/>
      <c r="E38" s="158"/>
      <c r="F38" s="158"/>
      <c r="G38" s="158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s="155" customFormat="true" spans="3:256">
      <c r="C39" s="157"/>
      <c r="D39" s="158"/>
      <c r="E39" s="158"/>
      <c r="F39" s="158"/>
      <c r="G39" s="158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s="155" customFormat="true" spans="3:256">
      <c r="C40" s="157"/>
      <c r="D40" s="158"/>
      <c r="E40" s="158"/>
      <c r="F40" s="158"/>
      <c r="G40" s="158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s="155" customFormat="true" spans="3:256">
      <c r="C41" s="157"/>
      <c r="D41" s="158"/>
      <c r="E41" s="158"/>
      <c r="F41" s="158"/>
      <c r="G41" s="158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s="155" customFormat="true" ht="25.5" hidden="true" customHeight="true" spans="2:256">
      <c r="B42" s="177"/>
      <c r="C42" s="157"/>
      <c r="D42" s="158"/>
      <c r="E42" s="158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  <row r="43" s="155" customFormat="true" spans="3:256">
      <c r="C43" s="157"/>
      <c r="D43" s="158"/>
      <c r="E43" s="158"/>
      <c r="F43" s="158"/>
      <c r="G43" s="158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  <c r="IV43" s="111"/>
    </row>
    <row r="44" s="155" customFormat="true" ht="17.25" customHeight="true" spans="222:256"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  <c r="IM44" s="111"/>
      <c r="IN44" s="111"/>
      <c r="IO44" s="111"/>
      <c r="IP44" s="111"/>
      <c r="IQ44" s="111"/>
      <c r="IR44" s="111"/>
      <c r="IS44" s="111"/>
      <c r="IT44" s="111"/>
      <c r="IU44" s="111"/>
      <c r="IV44" s="111"/>
    </row>
    <row r="45" s="155" customFormat="true" ht="17.25" customHeight="true" spans="222:256"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</row>
    <row r="46" s="155" customFormat="true" ht="17.25" customHeight="true" spans="222:256">
      <c r="HN46" s="111"/>
      <c r="HO46" s="111"/>
      <c r="HP46" s="111"/>
      <c r="HQ46" s="111"/>
      <c r="HR46" s="111"/>
      <c r="HS46" s="111"/>
      <c r="HT46" s="111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11"/>
      <c r="IL46" s="111"/>
      <c r="IM46" s="111"/>
      <c r="IN46" s="111"/>
      <c r="IO46" s="111"/>
      <c r="IP46" s="111"/>
      <c r="IQ46" s="111"/>
      <c r="IR46" s="111"/>
      <c r="IS46" s="111"/>
      <c r="IT46" s="111"/>
      <c r="IU46" s="111"/>
      <c r="IV46" s="111"/>
    </row>
    <row r="47" s="155" customFormat="true" ht="17.25" customHeight="true" spans="222:256">
      <c r="HN47" s="111"/>
      <c r="HO47" s="111"/>
      <c r="HP47" s="111"/>
      <c r="HQ47" s="111"/>
      <c r="HR47" s="111"/>
      <c r="HS47" s="111"/>
      <c r="HT47" s="111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11"/>
      <c r="IL47" s="111"/>
      <c r="IM47" s="111"/>
      <c r="IN47" s="111"/>
      <c r="IO47" s="111"/>
      <c r="IP47" s="111"/>
      <c r="IQ47" s="111"/>
      <c r="IR47" s="111"/>
      <c r="IS47" s="111"/>
      <c r="IT47" s="111"/>
      <c r="IU47" s="111"/>
      <c r="IV47" s="111"/>
    </row>
    <row r="48" s="155" customFormat="true" ht="17.25" customHeight="true" spans="222:256">
      <c r="HN48" s="111"/>
      <c r="HO48" s="111"/>
      <c r="HP48" s="111"/>
      <c r="HQ48" s="111"/>
      <c r="HR48" s="111"/>
      <c r="HS48" s="111"/>
      <c r="HT48" s="111"/>
      <c r="HU48" s="111"/>
      <c r="HV48" s="111"/>
      <c r="HW48" s="111"/>
      <c r="HX48" s="111"/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  <c r="IM48" s="111"/>
      <c r="IN48" s="111"/>
      <c r="IO48" s="111"/>
      <c r="IP48" s="111"/>
      <c r="IQ48" s="111"/>
      <c r="IR48" s="111"/>
      <c r="IS48" s="111"/>
      <c r="IT48" s="111"/>
      <c r="IU48" s="111"/>
      <c r="IV48" s="111"/>
    </row>
    <row r="49" s="155" customFormat="true" ht="19.5" customHeight="true" spans="222:256">
      <c r="HN49" s="111"/>
      <c r="HO49" s="111"/>
      <c r="HP49" s="111"/>
      <c r="HQ49" s="111"/>
      <c r="HR49" s="111"/>
      <c r="HS49" s="111"/>
      <c r="HT49" s="111"/>
      <c r="HU49" s="111"/>
      <c r="HV49" s="111"/>
      <c r="HW49" s="111"/>
      <c r="HX49" s="111"/>
      <c r="HY49" s="111"/>
      <c r="HZ49" s="111"/>
      <c r="IA49" s="111"/>
      <c r="IB49" s="111"/>
      <c r="IC49" s="111"/>
      <c r="ID49" s="111"/>
      <c r="IE49" s="111"/>
      <c r="IF49" s="111"/>
      <c r="IG49" s="111"/>
      <c r="IH49" s="111"/>
      <c r="II49" s="111"/>
      <c r="IJ49" s="111"/>
      <c r="IK49" s="111"/>
      <c r="IL49" s="111"/>
      <c r="IM49" s="111"/>
      <c r="IN49" s="111"/>
      <c r="IO49" s="111"/>
      <c r="IP49" s="111"/>
      <c r="IQ49" s="111"/>
      <c r="IR49" s="111"/>
      <c r="IS49" s="111"/>
      <c r="IT49" s="111"/>
      <c r="IU49" s="111"/>
      <c r="IV49" s="111"/>
    </row>
    <row r="50" s="155" customFormat="true" ht="21" customHeight="true" spans="222:256">
      <c r="HN50" s="111"/>
      <c r="HO50" s="111"/>
      <c r="HP50" s="111"/>
      <c r="HQ50" s="111"/>
      <c r="HR50" s="111"/>
      <c r="HS50" s="111"/>
      <c r="HT50" s="111"/>
      <c r="HU50" s="111"/>
      <c r="HV50" s="111"/>
      <c r="HW50" s="111"/>
      <c r="HX50" s="111"/>
      <c r="HY50" s="111"/>
      <c r="HZ50" s="111"/>
      <c r="IA50" s="111"/>
      <c r="IB50" s="111"/>
      <c r="IC50" s="111"/>
      <c r="ID50" s="111"/>
      <c r="IE50" s="111"/>
      <c r="IF50" s="111"/>
      <c r="IG50" s="111"/>
      <c r="IH50" s="111"/>
      <c r="II50" s="111"/>
      <c r="IJ50" s="111"/>
      <c r="IK50" s="111"/>
      <c r="IL50" s="111"/>
      <c r="IM50" s="111"/>
      <c r="IN50" s="111"/>
      <c r="IO50" s="111"/>
      <c r="IP50" s="111"/>
      <c r="IQ50" s="111"/>
      <c r="IR50" s="111"/>
      <c r="IS50" s="111"/>
      <c r="IT50" s="111"/>
      <c r="IU50" s="111"/>
      <c r="IV50" s="111"/>
    </row>
    <row r="51" s="155" customFormat="true" ht="18.75" customHeight="true" spans="222:256"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11"/>
      <c r="IL51" s="111"/>
      <c r="IM51" s="111"/>
      <c r="IN51" s="111"/>
      <c r="IO51" s="111"/>
      <c r="IP51" s="111"/>
      <c r="IQ51" s="111"/>
      <c r="IR51" s="111"/>
      <c r="IS51" s="111"/>
      <c r="IT51" s="111"/>
      <c r="IU51" s="111"/>
      <c r="IV51" s="111"/>
    </row>
    <row r="52" s="155" customFormat="true" spans="222:256"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/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</row>
    <row r="53" s="155" customFormat="true" spans="3:256">
      <c r="C53" s="157"/>
      <c r="D53" s="158"/>
      <c r="E53" s="158"/>
      <c r="F53" s="158"/>
      <c r="G53" s="158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111"/>
      <c r="ID53" s="111"/>
      <c r="IE53" s="111"/>
      <c r="IF53" s="111"/>
      <c r="IG53" s="111"/>
      <c r="IH53" s="111"/>
      <c r="II53" s="111"/>
      <c r="IJ53" s="111"/>
      <c r="IK53" s="111"/>
      <c r="IL53" s="111"/>
      <c r="IM53" s="111"/>
      <c r="IN53" s="111"/>
      <c r="IO53" s="111"/>
      <c r="IP53" s="111"/>
      <c r="IQ53" s="111"/>
      <c r="IR53" s="111"/>
      <c r="IS53" s="111"/>
      <c r="IT53" s="111"/>
      <c r="IU53" s="111"/>
      <c r="IV53" s="111"/>
    </row>
    <row r="54" s="155" customFormat="true" spans="222:256">
      <c r="HN54" s="111"/>
      <c r="HO54" s="111"/>
      <c r="HP54" s="111"/>
      <c r="HQ54" s="111"/>
      <c r="HR54" s="111"/>
      <c r="HS54" s="111"/>
      <c r="HT54" s="111"/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1"/>
      <c r="IN54" s="111"/>
      <c r="IO54" s="111"/>
      <c r="IP54" s="111"/>
      <c r="IQ54" s="111"/>
      <c r="IR54" s="111"/>
      <c r="IS54" s="111"/>
      <c r="IT54" s="111"/>
      <c r="IU54" s="111"/>
      <c r="IV54" s="111"/>
    </row>
    <row r="55" s="155" customFormat="true" spans="222:256">
      <c r="HN55" s="111"/>
      <c r="HO55" s="111"/>
      <c r="HP55" s="111"/>
      <c r="HQ55" s="111"/>
      <c r="HR55" s="111"/>
      <c r="HS55" s="111"/>
      <c r="HT55" s="111"/>
      <c r="HU55" s="111"/>
      <c r="HV55" s="111"/>
      <c r="HW55" s="111"/>
      <c r="HX55" s="111"/>
      <c r="HY55" s="111"/>
      <c r="HZ55" s="111"/>
      <c r="IA55" s="111"/>
      <c r="IB55" s="111"/>
      <c r="IC55" s="111"/>
      <c r="ID55" s="111"/>
      <c r="IE55" s="111"/>
      <c r="IF55" s="111"/>
      <c r="IG55" s="111"/>
      <c r="IH55" s="111"/>
      <c r="II55" s="111"/>
      <c r="IJ55" s="111"/>
      <c r="IK55" s="111"/>
      <c r="IL55" s="111"/>
      <c r="IM55" s="111"/>
      <c r="IN55" s="111"/>
      <c r="IO55" s="111"/>
      <c r="IP55" s="111"/>
      <c r="IQ55" s="111"/>
      <c r="IR55" s="111"/>
      <c r="IS55" s="111"/>
      <c r="IT55" s="111"/>
      <c r="IU55" s="111"/>
      <c r="IV55" s="111"/>
    </row>
    <row r="56" s="155" customFormat="true" spans="6:256">
      <c r="F56" s="158"/>
      <c r="G56" s="158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  <c r="IV56" s="111"/>
    </row>
  </sheetData>
  <mergeCells count="1">
    <mergeCell ref="B1:F1"/>
  </mergeCells>
  <pageMargins left="0.53" right="0.75" top="1.84" bottom="1" header="0.5" footer="0.5"/>
  <pageSetup paperSize="9" orientation="portrait" horizontalDpi="60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opLeftCell="E1" workbookViewId="0">
      <selection activeCell="M8" sqref="M8"/>
    </sheetView>
  </sheetViews>
  <sheetFormatPr defaultColWidth="10.2857142857143" defaultRowHeight="15.75"/>
  <cols>
    <col min="1" max="1" width="8.28571428571429" style="111" hidden="true" customWidth="true"/>
    <col min="2" max="2" width="21.7142857142857" style="111" hidden="true" customWidth="true"/>
    <col min="3" max="3" width="12.1428571428571" style="112" hidden="true" customWidth="true"/>
    <col min="4" max="4" width="24" style="111" hidden="true" customWidth="true"/>
    <col min="5" max="5" width="0.142857142857143" style="111" customWidth="true"/>
    <col min="6" max="6" width="21.7142857142857" style="111" customWidth="true"/>
    <col min="7" max="7" width="13.4285714285714" style="112" customWidth="true"/>
    <col min="8" max="8" width="13.4285714285714" style="112" hidden="true" customWidth="true"/>
    <col min="9" max="9" width="18.8571428571429" style="111" customWidth="true"/>
    <col min="10" max="10" width="12.4285714285714" style="111" customWidth="true"/>
    <col min="11" max="13" width="14.4285714285714" style="111"/>
    <col min="14" max="14" width="10.2857142857143" style="111"/>
    <col min="15" max="15" width="47.4285714285714" style="111" customWidth="true"/>
    <col min="16" max="19" width="10.2857142857143" style="111"/>
    <col min="20" max="21" width="11.8571428571429" style="111"/>
    <col min="22" max="16384" width="10.2857142857143" style="111"/>
  </cols>
  <sheetData>
    <row r="1" ht="23" customHeight="true" spans="2:9">
      <c r="B1" s="113" t="s">
        <v>103</v>
      </c>
      <c r="C1" s="113"/>
      <c r="D1" s="113"/>
      <c r="F1" s="113" t="s">
        <v>103</v>
      </c>
      <c r="G1" s="113"/>
      <c r="H1" s="113"/>
      <c r="I1" s="113"/>
    </row>
    <row r="2" ht="18" customHeight="true" spans="2:9">
      <c r="B2" s="113"/>
      <c r="C2" s="114" t="s">
        <v>104</v>
      </c>
      <c r="D2" s="114"/>
      <c r="F2" s="113"/>
      <c r="G2" s="135" t="s">
        <v>1</v>
      </c>
      <c r="H2" s="135"/>
      <c r="I2" s="135"/>
    </row>
    <row r="3" ht="29.25" customHeight="true" spans="1:9">
      <c r="A3" s="115"/>
      <c r="B3" s="116" t="s">
        <v>2</v>
      </c>
      <c r="C3" s="117" t="s">
        <v>105</v>
      </c>
      <c r="D3" s="118" t="s">
        <v>4</v>
      </c>
      <c r="F3" s="136" t="s">
        <v>2</v>
      </c>
      <c r="G3" s="137" t="s">
        <v>106</v>
      </c>
      <c r="H3" s="138" t="s">
        <v>72</v>
      </c>
      <c r="I3" s="118" t="s">
        <v>4</v>
      </c>
    </row>
    <row r="4" ht="18" customHeight="true" spans="1:9">
      <c r="A4" s="115"/>
      <c r="B4" s="119" t="s">
        <v>107</v>
      </c>
      <c r="C4" s="120"/>
      <c r="D4" s="121"/>
      <c r="F4" s="139" t="s">
        <v>107</v>
      </c>
      <c r="G4" s="140">
        <v>46</v>
      </c>
      <c r="H4" s="141">
        <v>43</v>
      </c>
      <c r="I4" s="150">
        <f t="shared" ref="I4:I16" si="0">(G4-H4)/H4*100</f>
        <v>6.97674418604651</v>
      </c>
    </row>
    <row r="5" ht="18" customHeight="true" spans="1:9">
      <c r="A5" s="115"/>
      <c r="B5" s="119" t="s">
        <v>108</v>
      </c>
      <c r="C5" s="120"/>
      <c r="D5" s="122"/>
      <c r="F5" s="139" t="s">
        <v>108</v>
      </c>
      <c r="G5" s="140">
        <v>9</v>
      </c>
      <c r="H5" s="141">
        <v>7</v>
      </c>
      <c r="I5" s="150">
        <f t="shared" si="0"/>
        <v>28.5714285714286</v>
      </c>
    </row>
    <row r="6" ht="18" customHeight="true" spans="1:12">
      <c r="A6" s="115"/>
      <c r="B6" s="119" t="s">
        <v>109</v>
      </c>
      <c r="C6" s="123"/>
      <c r="D6" s="124"/>
      <c r="F6" s="139" t="s">
        <v>109</v>
      </c>
      <c r="G6" s="142">
        <f>G5/G4*100</f>
        <v>19.5652173913043</v>
      </c>
      <c r="H6" s="142">
        <f>H5/H4*100</f>
        <v>16.2790697674419</v>
      </c>
      <c r="I6" s="150">
        <f>G6-H6</f>
        <v>3.28614762386249</v>
      </c>
      <c r="K6" s="151"/>
      <c r="L6" s="151"/>
    </row>
    <row r="7" ht="18" customHeight="true" spans="1:9">
      <c r="A7" s="115"/>
      <c r="B7" s="125" t="s">
        <v>110</v>
      </c>
      <c r="C7" s="126"/>
      <c r="D7" s="127"/>
      <c r="E7" s="111">
        <v>647831</v>
      </c>
      <c r="F7" s="143" t="s">
        <v>110</v>
      </c>
      <c r="G7" s="144">
        <v>4644462.6</v>
      </c>
      <c r="H7" s="145">
        <v>4532596.1</v>
      </c>
      <c r="I7" s="150">
        <f t="shared" si="0"/>
        <v>2.46804474813011</v>
      </c>
    </row>
    <row r="8" ht="18" customHeight="true" spans="1:9">
      <c r="A8" s="115"/>
      <c r="B8" s="125" t="s">
        <v>111</v>
      </c>
      <c r="C8" s="126"/>
      <c r="D8" s="127"/>
      <c r="E8" s="111">
        <v>1083249</v>
      </c>
      <c r="F8" s="143" t="s">
        <v>111</v>
      </c>
      <c r="G8" s="146">
        <v>3221978.8</v>
      </c>
      <c r="H8" s="147">
        <v>3134586</v>
      </c>
      <c r="I8" s="150">
        <f t="shared" si="0"/>
        <v>2.78801730116831</v>
      </c>
    </row>
    <row r="9" ht="18" customHeight="true" spans="1:9">
      <c r="A9" s="115"/>
      <c r="B9" s="119" t="s">
        <v>112</v>
      </c>
      <c r="C9" s="126"/>
      <c r="D9" s="127"/>
      <c r="E9" s="111">
        <v>244085</v>
      </c>
      <c r="F9" s="139" t="s">
        <v>113</v>
      </c>
      <c r="G9" s="146">
        <v>160376.7</v>
      </c>
      <c r="H9" s="147">
        <v>143990.8</v>
      </c>
      <c r="I9" s="150">
        <f t="shared" si="0"/>
        <v>11.3798242665504</v>
      </c>
    </row>
    <row r="10" ht="18" customHeight="true" spans="1:9">
      <c r="A10" s="115"/>
      <c r="B10" s="119" t="s">
        <v>114</v>
      </c>
      <c r="C10" s="126"/>
      <c r="D10" s="127"/>
      <c r="E10" s="111">
        <v>148407</v>
      </c>
      <c r="F10" s="139" t="s">
        <v>115</v>
      </c>
      <c r="G10" s="146">
        <v>61319.8</v>
      </c>
      <c r="H10" s="147">
        <v>66534.9</v>
      </c>
      <c r="I10" s="150">
        <f t="shared" si="0"/>
        <v>-7.8381420878366</v>
      </c>
    </row>
    <row r="11" ht="18" customHeight="true" spans="1:9">
      <c r="A11" s="115"/>
      <c r="B11" s="119" t="s">
        <v>116</v>
      </c>
      <c r="C11" s="126"/>
      <c r="D11" s="127"/>
      <c r="E11" s="111">
        <v>1036</v>
      </c>
      <c r="F11" s="139" t="s">
        <v>117</v>
      </c>
      <c r="G11" s="146">
        <v>1033.6</v>
      </c>
      <c r="H11" s="147">
        <v>865</v>
      </c>
      <c r="I11" s="150">
        <f t="shared" si="0"/>
        <v>19.4913294797688</v>
      </c>
    </row>
    <row r="12" ht="18" customHeight="true" spans="1:9">
      <c r="A12" s="115"/>
      <c r="B12" s="125" t="s">
        <v>118</v>
      </c>
      <c r="C12" s="126"/>
      <c r="D12" s="127"/>
      <c r="E12" s="111">
        <v>6159</v>
      </c>
      <c r="F12" s="143" t="s">
        <v>118</v>
      </c>
      <c r="G12" s="146">
        <v>1011.5</v>
      </c>
      <c r="H12" s="147">
        <v>890.6</v>
      </c>
      <c r="I12" s="150">
        <f t="shared" si="0"/>
        <v>13.5751178980463</v>
      </c>
    </row>
    <row r="13" ht="18" customHeight="true" spans="1:19">
      <c r="A13" s="115"/>
      <c r="B13" s="125" t="s">
        <v>119</v>
      </c>
      <c r="C13" s="126"/>
      <c r="D13" s="127"/>
      <c r="E13" s="111">
        <v>8924</v>
      </c>
      <c r="F13" s="143" t="s">
        <v>119</v>
      </c>
      <c r="G13" s="146">
        <v>1967.7</v>
      </c>
      <c r="H13" s="147">
        <v>2313.3</v>
      </c>
      <c r="I13" s="150">
        <f t="shared" si="0"/>
        <v>-14.9396965374141</v>
      </c>
      <c r="O13" s="153"/>
      <c r="P13" s="153"/>
      <c r="Q13" s="153"/>
      <c r="R13" s="153"/>
      <c r="S13" s="153"/>
    </row>
    <row r="14" ht="18" customHeight="true" spans="1:19">
      <c r="A14" s="115"/>
      <c r="B14" s="125" t="s">
        <v>120</v>
      </c>
      <c r="C14" s="126"/>
      <c r="D14" s="127"/>
      <c r="F14" s="143" t="s">
        <v>120</v>
      </c>
      <c r="G14" s="146">
        <v>28873.9</v>
      </c>
      <c r="H14" s="147">
        <v>22203.4</v>
      </c>
      <c r="I14" s="150">
        <f t="shared" si="0"/>
        <v>30.0426961636506</v>
      </c>
      <c r="O14" s="153"/>
      <c r="P14" s="153"/>
      <c r="Q14" s="153"/>
      <c r="R14" s="153"/>
      <c r="S14" s="153"/>
    </row>
    <row r="15" ht="18" customHeight="true" spans="1:9">
      <c r="A15" s="115"/>
      <c r="B15" s="125" t="s">
        <v>121</v>
      </c>
      <c r="C15" s="126"/>
      <c r="D15" s="127"/>
      <c r="F15" s="143" t="s">
        <v>121</v>
      </c>
      <c r="G15" s="146">
        <v>-27794.1</v>
      </c>
      <c r="H15" s="147">
        <v>-50047.8</v>
      </c>
      <c r="I15" s="150">
        <f t="shared" si="0"/>
        <v>-44.4648915636651</v>
      </c>
    </row>
    <row r="16" ht="18" customHeight="true" spans="1:19">
      <c r="A16" s="115"/>
      <c r="B16" s="125" t="s">
        <v>122</v>
      </c>
      <c r="C16" s="126"/>
      <c r="D16" s="127"/>
      <c r="E16" s="111">
        <v>53817</v>
      </c>
      <c r="F16" s="143" t="s">
        <v>122</v>
      </c>
      <c r="G16" s="146">
        <v>65362.4</v>
      </c>
      <c r="H16" s="147">
        <v>51643.5</v>
      </c>
      <c r="I16" s="150">
        <f t="shared" si="0"/>
        <v>26.5646209106664</v>
      </c>
      <c r="O16" s="153"/>
      <c r="P16" s="153"/>
      <c r="Q16" s="153"/>
      <c r="R16" s="153"/>
      <c r="S16" s="153"/>
    </row>
    <row r="17" ht="18" customHeight="true" spans="1:19">
      <c r="A17" s="115"/>
      <c r="B17" s="119" t="s">
        <v>123</v>
      </c>
      <c r="C17" s="120"/>
      <c r="D17" s="127"/>
      <c r="F17" s="139" t="s">
        <v>123</v>
      </c>
      <c r="G17" s="148"/>
      <c r="H17" s="141"/>
      <c r="I17" s="150"/>
      <c r="O17" s="153"/>
      <c r="P17" s="153"/>
      <c r="Q17" s="153"/>
      <c r="R17" s="153"/>
      <c r="S17" s="153"/>
    </row>
    <row r="18" ht="18" customHeight="true" spans="1:19">
      <c r="A18" s="115"/>
      <c r="B18" s="128" t="s">
        <v>124</v>
      </c>
      <c r="C18" s="120"/>
      <c r="D18" s="127"/>
      <c r="E18" s="111">
        <v>50715</v>
      </c>
      <c r="F18" s="115" t="s">
        <v>124</v>
      </c>
      <c r="G18" s="140">
        <v>66329.1</v>
      </c>
      <c r="H18" s="141">
        <v>51544.3</v>
      </c>
      <c r="I18" s="150">
        <f t="shared" ref="I18:I21" si="1">(G18-H18)/H18*100</f>
        <v>28.6836759835714</v>
      </c>
      <c r="O18" s="153"/>
      <c r="P18" s="153"/>
      <c r="Q18" s="153"/>
      <c r="R18" s="153"/>
      <c r="S18" s="153"/>
    </row>
    <row r="19" ht="18" customHeight="true" spans="1:21">
      <c r="A19" s="115"/>
      <c r="B19" s="128" t="s">
        <v>125</v>
      </c>
      <c r="C19" s="120"/>
      <c r="D19" s="127"/>
      <c r="E19" s="111">
        <v>4391</v>
      </c>
      <c r="F19" s="115" t="s">
        <v>125</v>
      </c>
      <c r="G19" s="140">
        <v>472.7</v>
      </c>
      <c r="H19" s="141">
        <v>1523.4</v>
      </c>
      <c r="I19" s="150">
        <f t="shared" si="1"/>
        <v>-68.9707233819089</v>
      </c>
      <c r="J19" s="151"/>
      <c r="O19" s="153"/>
      <c r="P19" s="153"/>
      <c r="Q19" s="153"/>
      <c r="R19" s="153"/>
      <c r="S19" s="153"/>
      <c r="T19" s="153"/>
      <c r="U19" s="153"/>
    </row>
    <row r="20" ht="18" customHeight="true" spans="1:21">
      <c r="A20" s="115"/>
      <c r="B20" s="128" t="s">
        <v>126</v>
      </c>
      <c r="C20" s="120"/>
      <c r="D20" s="127"/>
      <c r="E20" s="111">
        <v>-15992</v>
      </c>
      <c r="F20" s="115" t="s">
        <v>126</v>
      </c>
      <c r="G20" s="140">
        <v>-1439.4</v>
      </c>
      <c r="H20" s="141">
        <v>-1424.2</v>
      </c>
      <c r="I20" s="150">
        <f t="shared" si="1"/>
        <v>1.06726583345036</v>
      </c>
      <c r="K20" s="152"/>
      <c r="L20" s="152"/>
      <c r="N20" s="152"/>
      <c r="O20" s="153"/>
      <c r="P20" s="153"/>
      <c r="Q20" s="153"/>
      <c r="R20" s="153"/>
      <c r="S20" s="153"/>
      <c r="T20" s="153"/>
      <c r="U20" s="153"/>
    </row>
    <row r="21" s="110" customFormat="true" ht="18" customHeight="true" spans="1:21">
      <c r="A21" s="129"/>
      <c r="B21" s="130" t="s">
        <v>127</v>
      </c>
      <c r="C21" s="131"/>
      <c r="D21" s="132"/>
      <c r="E21" s="110">
        <v>6936.3</v>
      </c>
      <c r="F21" s="149" t="s">
        <v>127</v>
      </c>
      <c r="G21" s="140">
        <v>3513.5</v>
      </c>
      <c r="H21" s="141">
        <v>3152.8</v>
      </c>
      <c r="I21" s="150">
        <f t="shared" si="1"/>
        <v>11.440624207054</v>
      </c>
      <c r="J21" s="111"/>
      <c r="O21" s="154"/>
      <c r="P21" s="154"/>
      <c r="Q21" s="154"/>
      <c r="R21" s="154"/>
      <c r="S21" s="154"/>
      <c r="T21" s="111"/>
      <c r="U21" s="111"/>
    </row>
    <row r="22" ht="49" customHeight="true" spans="2:21">
      <c r="B22" s="133" t="s">
        <v>128</v>
      </c>
      <c r="C22" s="133"/>
      <c r="D22" s="133"/>
      <c r="F22" s="133" t="s">
        <v>129</v>
      </c>
      <c r="G22" s="133"/>
      <c r="H22" s="133"/>
      <c r="I22" s="133"/>
      <c r="O22" s="153"/>
      <c r="P22" s="153"/>
      <c r="Q22" s="153"/>
      <c r="R22" s="153"/>
      <c r="S22" s="153"/>
      <c r="T22" s="153"/>
      <c r="U22" s="153"/>
    </row>
    <row r="23" spans="2:21">
      <c r="B23" s="134" t="s">
        <v>130</v>
      </c>
      <c r="C23" s="134"/>
      <c r="D23" s="134"/>
      <c r="F23" s="134"/>
      <c r="G23" s="134"/>
      <c r="H23" s="134"/>
      <c r="I23" s="134"/>
      <c r="T23" s="153"/>
      <c r="U23" s="153"/>
    </row>
    <row r="24" spans="20:21">
      <c r="T24" s="153"/>
      <c r="U24" s="153"/>
    </row>
    <row r="25" spans="20:21">
      <c r="T25" s="153"/>
      <c r="U25" s="153"/>
    </row>
    <row r="26" spans="20:21">
      <c r="T26" s="153"/>
      <c r="U26" s="153"/>
    </row>
    <row r="27" spans="20:21">
      <c r="T27" s="153"/>
      <c r="U27" s="153"/>
    </row>
    <row r="28" spans="20:21">
      <c r="T28" s="153"/>
      <c r="U28" s="153"/>
    </row>
    <row r="29" spans="20:21">
      <c r="T29" s="153"/>
      <c r="U29" s="153"/>
    </row>
    <row r="30" spans="20:21">
      <c r="T30" s="153"/>
      <c r="U30" s="153"/>
    </row>
    <row r="31" spans="20:21">
      <c r="T31" s="153"/>
      <c r="U31" s="153"/>
    </row>
    <row r="32" spans="20:21">
      <c r="T32" s="153"/>
      <c r="U32" s="153"/>
    </row>
    <row r="33" spans="20:21">
      <c r="T33" s="153"/>
      <c r="U33" s="153"/>
    </row>
    <row r="34" spans="15:21">
      <c r="O34" s="153"/>
      <c r="P34" s="153"/>
      <c r="Q34" s="153"/>
      <c r="R34" s="153"/>
      <c r="S34" s="153"/>
      <c r="T34" s="153"/>
      <c r="U34" s="153"/>
    </row>
  </sheetData>
  <mergeCells count="8">
    <mergeCell ref="B1:D1"/>
    <mergeCell ref="F1:I1"/>
    <mergeCell ref="C2:D2"/>
    <mergeCell ref="G2:I2"/>
    <mergeCell ref="B22:D22"/>
    <mergeCell ref="F22:I22"/>
    <mergeCell ref="B23:D23"/>
    <mergeCell ref="F23:I2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5"/>
  <sheetViews>
    <sheetView tabSelected="1" topLeftCell="B1" workbookViewId="0">
      <selection activeCell="J15" sqref="J15"/>
    </sheetView>
  </sheetViews>
  <sheetFormatPr defaultColWidth="10.2857142857143" defaultRowHeight="15.75" outlineLevelCol="5"/>
  <cols>
    <col min="1" max="1" width="10.2857142857143" style="93" hidden="true" customWidth="true"/>
    <col min="2" max="2" width="26.5714285714286" style="93" customWidth="true"/>
    <col min="3" max="3" width="21.5714285714286" style="93" customWidth="true"/>
    <col min="4" max="4" width="18" style="93" customWidth="true"/>
    <col min="5" max="5" width="18" style="93" hidden="true" customWidth="true"/>
    <col min="6" max="6" width="22" style="93" customWidth="true"/>
    <col min="7" max="8" width="10.7142857142857" style="93"/>
    <col min="9" max="16384" width="10.2857142857143" style="93"/>
  </cols>
  <sheetData>
    <row r="1" ht="40.5" customHeight="true" spans="2:6">
      <c r="B1" s="94" t="s">
        <v>131</v>
      </c>
      <c r="C1" s="94"/>
      <c r="D1" s="94"/>
      <c r="E1" s="94"/>
      <c r="F1" s="94"/>
    </row>
    <row r="2" ht="26.25" customHeight="true" spans="2:6">
      <c r="B2" s="95" t="s">
        <v>2</v>
      </c>
      <c r="C2" s="96" t="s">
        <v>70</v>
      </c>
      <c r="D2" s="96" t="s">
        <v>3</v>
      </c>
      <c r="E2" s="96" t="s">
        <v>72</v>
      </c>
      <c r="F2" s="103" t="s">
        <v>132</v>
      </c>
    </row>
    <row r="3" ht="26.25" customHeight="true" spans="2:6">
      <c r="B3" s="97" t="s">
        <v>133</v>
      </c>
      <c r="C3" s="96" t="s">
        <v>134</v>
      </c>
      <c r="D3" s="98">
        <v>21739.15</v>
      </c>
      <c r="E3" s="99"/>
      <c r="F3" s="103">
        <v>8.08</v>
      </c>
    </row>
    <row r="4" ht="26.25" customHeight="true" spans="2:6">
      <c r="B4" s="97" t="s">
        <v>9</v>
      </c>
      <c r="C4" s="96" t="s">
        <v>134</v>
      </c>
      <c r="D4" s="98">
        <v>18889.88</v>
      </c>
      <c r="E4" s="99"/>
      <c r="F4" s="104">
        <v>7</v>
      </c>
    </row>
    <row r="5" ht="26.25" customHeight="true" spans="2:6">
      <c r="B5" s="97" t="s">
        <v>13</v>
      </c>
      <c r="C5" s="96" t="s">
        <v>134</v>
      </c>
      <c r="D5" s="98" t="s">
        <v>135</v>
      </c>
      <c r="E5" s="98"/>
      <c r="F5" s="105" t="s">
        <v>135</v>
      </c>
    </row>
    <row r="6" ht="26.25" customHeight="true" spans="2:6">
      <c r="B6" s="97" t="s">
        <v>14</v>
      </c>
      <c r="C6" s="96" t="s">
        <v>134</v>
      </c>
      <c r="D6" s="98">
        <v>2440</v>
      </c>
      <c r="E6" s="99"/>
      <c r="F6" s="104">
        <v>21.81</v>
      </c>
    </row>
    <row r="7" ht="26.25" customHeight="true" spans="2:6">
      <c r="B7" s="97" t="s">
        <v>15</v>
      </c>
      <c r="C7" s="96" t="s">
        <v>134</v>
      </c>
      <c r="D7" s="98">
        <v>408.72</v>
      </c>
      <c r="E7" s="99"/>
      <c r="F7" s="104">
        <v>-10.41</v>
      </c>
    </row>
    <row r="8" ht="26.25" customHeight="true" spans="2:6">
      <c r="B8" s="97" t="s">
        <v>16</v>
      </c>
      <c r="C8" s="96" t="s">
        <v>134</v>
      </c>
      <c r="D8" s="98" t="s">
        <v>135</v>
      </c>
      <c r="E8" s="99"/>
      <c r="F8" s="106" t="s">
        <v>135</v>
      </c>
    </row>
    <row r="9" ht="26.25" customHeight="true" spans="2:6">
      <c r="B9" s="97" t="s">
        <v>136</v>
      </c>
      <c r="C9" s="96" t="s">
        <v>137</v>
      </c>
      <c r="D9" s="99">
        <v>0.9222</v>
      </c>
      <c r="E9" s="107"/>
      <c r="F9" s="108" t="s">
        <v>138</v>
      </c>
    </row>
    <row r="10" ht="26.25" customHeight="true" spans="2:6">
      <c r="B10" s="97" t="s">
        <v>9</v>
      </c>
      <c r="C10" s="96" t="s">
        <v>137</v>
      </c>
      <c r="D10" s="99">
        <v>0.036</v>
      </c>
      <c r="E10" s="107"/>
      <c r="F10" s="108" t="s">
        <v>139</v>
      </c>
    </row>
    <row r="11" ht="26.25" customHeight="true" spans="2:6">
      <c r="B11" s="97" t="s">
        <v>13</v>
      </c>
      <c r="C11" s="96" t="s">
        <v>137</v>
      </c>
      <c r="D11" s="99" t="s">
        <v>135</v>
      </c>
      <c r="E11" s="98"/>
      <c r="F11" s="108" t="s">
        <v>135</v>
      </c>
    </row>
    <row r="12" ht="26.25" customHeight="true" spans="2:6">
      <c r="B12" s="97" t="s">
        <v>14</v>
      </c>
      <c r="C12" s="96" t="s">
        <v>137</v>
      </c>
      <c r="D12" s="99">
        <v>13.1923</v>
      </c>
      <c r="E12" s="107"/>
      <c r="F12" s="108" t="s">
        <v>140</v>
      </c>
    </row>
    <row r="13" ht="26.25" customHeight="true" spans="2:6">
      <c r="B13" s="97" t="s">
        <v>15</v>
      </c>
      <c r="C13" s="96" t="s">
        <v>137</v>
      </c>
      <c r="D13" s="99">
        <v>-17.35</v>
      </c>
      <c r="E13" s="107"/>
      <c r="F13" s="108" t="s">
        <v>141</v>
      </c>
    </row>
    <row r="14" ht="26.25" customHeight="true" spans="2:6">
      <c r="B14" s="97" t="s">
        <v>16</v>
      </c>
      <c r="C14" s="96" t="s">
        <v>137</v>
      </c>
      <c r="D14" s="99" t="s">
        <v>135</v>
      </c>
      <c r="E14" s="98"/>
      <c r="F14" s="105" t="s">
        <v>135</v>
      </c>
    </row>
    <row r="15" spans="2:6">
      <c r="B15" s="100" t="s">
        <v>142</v>
      </c>
      <c r="C15" s="101"/>
      <c r="D15" s="102"/>
      <c r="E15" s="109"/>
      <c r="F15" s="109"/>
    </row>
  </sheetData>
  <mergeCells count="1">
    <mergeCell ref="B1:F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2" workbookViewId="0">
      <selection activeCell="G9" sqref="G9"/>
    </sheetView>
  </sheetViews>
  <sheetFormatPr defaultColWidth="10.2857142857143" defaultRowHeight="15.75" outlineLevelCol="1"/>
  <cols>
    <col min="1" max="1" width="39.4285714285714" style="75" customWidth="true"/>
    <col min="2" max="2" width="37.5714285714286" style="76" customWidth="true"/>
    <col min="3" max="16384" width="10.2857142857143" style="75"/>
  </cols>
  <sheetData>
    <row r="1" hidden="true"/>
    <row r="2" ht="46" customHeight="true" spans="1:2">
      <c r="A2" s="77" t="s">
        <v>143</v>
      </c>
      <c r="B2" s="78"/>
    </row>
    <row r="3" ht="39" customHeight="true" spans="1:2">
      <c r="A3" s="79" t="s">
        <v>2</v>
      </c>
      <c r="B3" s="80" t="s">
        <v>4</v>
      </c>
    </row>
    <row r="4" ht="24" customHeight="true" spans="1:2">
      <c r="A4" s="81" t="s">
        <v>144</v>
      </c>
      <c r="B4" s="82">
        <v>14.3</v>
      </c>
    </row>
    <row r="5" ht="24" customHeight="true" spans="1:2">
      <c r="A5" s="81" t="s">
        <v>145</v>
      </c>
      <c r="B5" s="82">
        <v>155.1</v>
      </c>
    </row>
    <row r="6" ht="24" customHeight="true" spans="1:2">
      <c r="A6" s="83" t="s">
        <v>146</v>
      </c>
      <c r="B6" s="82"/>
    </row>
    <row r="7" ht="24" customHeight="true" spans="1:2">
      <c r="A7" s="84" t="s">
        <v>147</v>
      </c>
      <c r="B7" s="82">
        <v>13.3</v>
      </c>
    </row>
    <row r="8" ht="24" customHeight="true" spans="1:2">
      <c r="A8" s="85" t="s">
        <v>148</v>
      </c>
      <c r="B8" s="82">
        <v>84.4</v>
      </c>
    </row>
    <row r="9" ht="24" customHeight="true" spans="1:2">
      <c r="A9" s="85" t="s">
        <v>149</v>
      </c>
      <c r="B9" s="82">
        <v>10.1</v>
      </c>
    </row>
    <row r="10" ht="24" customHeight="true" spans="1:2">
      <c r="A10" s="86" t="s">
        <v>150</v>
      </c>
      <c r="B10" s="82">
        <v>123.4</v>
      </c>
    </row>
    <row r="11" ht="24" customHeight="true" spans="1:2">
      <c r="A11" s="87" t="s">
        <v>151</v>
      </c>
      <c r="B11" s="82"/>
    </row>
    <row r="12" ht="24" customHeight="true" spans="1:2">
      <c r="A12" s="85" t="s">
        <v>152</v>
      </c>
      <c r="B12" s="82">
        <v>-3.7</v>
      </c>
    </row>
    <row r="13" ht="24" customHeight="true" spans="1:2">
      <c r="A13" s="85" t="s">
        <v>153</v>
      </c>
      <c r="B13" s="82">
        <v>7.9</v>
      </c>
    </row>
    <row r="14" ht="24" customHeight="true" spans="1:2">
      <c r="A14" s="85" t="s">
        <v>154</v>
      </c>
      <c r="B14" s="82">
        <v>7.9</v>
      </c>
    </row>
    <row r="15" ht="24" customHeight="true" spans="1:2">
      <c r="A15" s="85" t="s">
        <v>155</v>
      </c>
      <c r="B15" s="82">
        <v>122.9</v>
      </c>
    </row>
    <row r="16" ht="24" customHeight="true" spans="1:2">
      <c r="A16" s="83" t="s">
        <v>156</v>
      </c>
      <c r="B16" s="82"/>
    </row>
    <row r="17" ht="24" customHeight="true" spans="1:2">
      <c r="A17" s="88" t="s">
        <v>157</v>
      </c>
      <c r="B17" s="82">
        <v>12.8</v>
      </c>
    </row>
    <row r="18" ht="24" customHeight="true" spans="1:2">
      <c r="A18" s="88" t="s">
        <v>158</v>
      </c>
      <c r="B18" s="82">
        <v>310.6</v>
      </c>
    </row>
    <row r="19" ht="24" customHeight="true" spans="1:2">
      <c r="A19" s="88" t="s">
        <v>159</v>
      </c>
      <c r="B19" s="82">
        <v>165.3</v>
      </c>
    </row>
    <row r="20" ht="24" customHeight="true" spans="1:2">
      <c r="A20" s="88" t="s">
        <v>160</v>
      </c>
      <c r="B20" s="82">
        <v>-26.8</v>
      </c>
    </row>
    <row r="21" ht="24" customHeight="true" spans="1:2">
      <c r="A21" s="89" t="s">
        <v>161</v>
      </c>
      <c r="B21" s="90">
        <v>-5.1</v>
      </c>
    </row>
    <row r="22" ht="48" customHeight="true" spans="1:2">
      <c r="A22" s="91" t="s">
        <v>162</v>
      </c>
      <c r="B22" s="92"/>
    </row>
  </sheetData>
  <mergeCells count="2">
    <mergeCell ref="A2:B2"/>
    <mergeCell ref="A22:B22"/>
  </mergeCells>
  <printOptions horizontalCentered="true"/>
  <pageMargins left="1.21" right="0.75" top="0.98" bottom="0.98" header="0.51" footer="0.5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1" sqref="I11"/>
    </sheetView>
  </sheetViews>
  <sheetFormatPr defaultColWidth="11.7142857142857" defaultRowHeight="22.5" customHeight="true"/>
  <cols>
    <col min="1" max="1" width="23.8571428571429" style="27" customWidth="true"/>
    <col min="2" max="4" width="20.7142857142857" style="49" customWidth="true"/>
    <col min="5" max="16384" width="11.7142857142857" style="27"/>
  </cols>
  <sheetData>
    <row r="1" customHeight="true" spans="1:10">
      <c r="A1" s="52" t="s">
        <v>163</v>
      </c>
      <c r="B1" s="52"/>
      <c r="C1" s="52"/>
      <c r="D1" s="52"/>
      <c r="E1" s="65"/>
      <c r="F1" s="65"/>
      <c r="G1" s="65"/>
      <c r="H1" s="65"/>
      <c r="I1" s="65"/>
      <c r="J1" s="65"/>
    </row>
    <row r="2" customHeight="true" spans="4:6">
      <c r="D2" s="53" t="s">
        <v>1</v>
      </c>
      <c r="E2" s="49"/>
      <c r="F2" s="49"/>
    </row>
    <row r="3" customHeight="true" spans="1:4">
      <c r="A3" s="54"/>
      <c r="B3" s="55" t="s">
        <v>71</v>
      </c>
      <c r="C3" s="55" t="s">
        <v>164</v>
      </c>
      <c r="D3" s="57" t="s">
        <v>4</v>
      </c>
    </row>
    <row r="4" customHeight="true" spans="1:4">
      <c r="A4" s="68" t="s">
        <v>165</v>
      </c>
      <c r="B4" s="69">
        <v>58972.5</v>
      </c>
      <c r="C4" s="69">
        <v>69109.4</v>
      </c>
      <c r="D4" s="70">
        <f t="shared" ref="D4:D7" si="0">B4/C4*100-100</f>
        <v>-14.6679033532341</v>
      </c>
    </row>
    <row r="5" customHeight="true" spans="1:4">
      <c r="A5" s="54" t="s">
        <v>166</v>
      </c>
      <c r="B5" s="55"/>
      <c r="C5" s="55"/>
      <c r="D5" s="70"/>
    </row>
    <row r="6" customHeight="true" spans="1:4">
      <c r="A6" s="54" t="s">
        <v>167</v>
      </c>
      <c r="B6" s="71">
        <v>51643.9</v>
      </c>
      <c r="C6" s="71">
        <v>60427</v>
      </c>
      <c r="D6" s="70">
        <f t="shared" si="0"/>
        <v>-14.5350588313171</v>
      </c>
    </row>
    <row r="7" customHeight="true" spans="1:4">
      <c r="A7" s="54" t="s">
        <v>168</v>
      </c>
      <c r="B7" s="71">
        <v>7328.6</v>
      </c>
      <c r="C7" s="71">
        <v>8682.4</v>
      </c>
      <c r="D7" s="70">
        <f t="shared" si="0"/>
        <v>-15.5924629134801</v>
      </c>
    </row>
    <row r="8" customHeight="true" spans="1:4">
      <c r="A8" s="54" t="s">
        <v>169</v>
      </c>
      <c r="B8" s="71"/>
      <c r="C8" s="71"/>
      <c r="D8" s="70"/>
    </row>
    <row r="9" customHeight="true" spans="1:4">
      <c r="A9" s="54" t="s">
        <v>170</v>
      </c>
      <c r="B9" s="71">
        <v>49081.2</v>
      </c>
      <c r="C9" s="71">
        <v>45175.7</v>
      </c>
      <c r="D9" s="70">
        <f t="shared" ref="D9:D12" si="1">B9/C9*100-100</f>
        <v>8.64513444174632</v>
      </c>
    </row>
    <row r="10" customHeight="true" spans="1:4">
      <c r="A10" s="54" t="s">
        <v>171</v>
      </c>
      <c r="B10" s="72" t="s">
        <v>98</v>
      </c>
      <c r="C10" s="72" t="s">
        <v>98</v>
      </c>
      <c r="D10" s="70"/>
    </row>
    <row r="11" customHeight="true" spans="1:4">
      <c r="A11" s="54" t="s">
        <v>172</v>
      </c>
      <c r="B11" s="71">
        <v>1585.9</v>
      </c>
      <c r="C11" s="71">
        <v>1515</v>
      </c>
      <c r="D11" s="70">
        <f t="shared" si="1"/>
        <v>4.6798679867987</v>
      </c>
    </row>
    <row r="12" customHeight="true" spans="1:4">
      <c r="A12" s="54" t="s">
        <v>173</v>
      </c>
      <c r="B12" s="72">
        <v>8305.4</v>
      </c>
      <c r="C12" s="72">
        <v>22418.7</v>
      </c>
      <c r="D12" s="70">
        <f t="shared" si="1"/>
        <v>-62.9532488502902</v>
      </c>
    </row>
    <row r="13" customHeight="true" spans="1:4">
      <c r="A13" s="54" t="s">
        <v>174</v>
      </c>
      <c r="B13" s="72" t="s">
        <v>98</v>
      </c>
      <c r="C13" s="72" t="s">
        <v>98</v>
      </c>
      <c r="D13" s="73" t="s">
        <v>98</v>
      </c>
    </row>
    <row r="14" customHeight="true" spans="1:7">
      <c r="A14" s="68" t="s">
        <v>175</v>
      </c>
      <c r="B14" s="74">
        <v>23380.2</v>
      </c>
      <c r="C14" s="74">
        <v>21709</v>
      </c>
      <c r="D14" s="70">
        <f t="shared" ref="D14:D17" si="2">B14/C14*100-100</f>
        <v>7.6981896909116</v>
      </c>
      <c r="F14" s="49"/>
      <c r="G14" s="49"/>
    </row>
    <row r="15" customHeight="true" spans="1:4">
      <c r="A15" s="54" t="s">
        <v>166</v>
      </c>
      <c r="B15" s="71"/>
      <c r="C15" s="71"/>
      <c r="D15" s="70"/>
    </row>
    <row r="16" customHeight="true" spans="1:4">
      <c r="A16" s="54" t="s">
        <v>167</v>
      </c>
      <c r="B16" s="71">
        <v>16188.6</v>
      </c>
      <c r="C16" s="72">
        <v>13187.6</v>
      </c>
      <c r="D16" s="73">
        <f t="shared" si="2"/>
        <v>22.7562255452091</v>
      </c>
    </row>
    <row r="17" customHeight="true" spans="1:4">
      <c r="A17" s="54" t="s">
        <v>168</v>
      </c>
      <c r="B17" s="71">
        <v>7191.6</v>
      </c>
      <c r="C17" s="71">
        <v>8521.4</v>
      </c>
      <c r="D17" s="70">
        <f t="shared" si="2"/>
        <v>-15.6054169502664</v>
      </c>
    </row>
    <row r="18" customHeight="true" spans="1:4">
      <c r="A18" s="54" t="s">
        <v>169</v>
      </c>
      <c r="B18" s="71"/>
      <c r="C18" s="71"/>
      <c r="D18" s="70"/>
    </row>
    <row r="19" customHeight="true" spans="1:4">
      <c r="A19" s="54" t="s">
        <v>170</v>
      </c>
      <c r="B19" s="71">
        <v>20648.6</v>
      </c>
      <c r="C19" s="71">
        <v>19130.5</v>
      </c>
      <c r="D19" s="70">
        <f t="shared" ref="D19:D22" si="3">B19/C19*100-100</f>
        <v>7.93549567444656</v>
      </c>
    </row>
    <row r="20" customHeight="true" spans="1:4">
      <c r="A20" s="54" t="s">
        <v>171</v>
      </c>
      <c r="B20" s="73" t="s">
        <v>98</v>
      </c>
      <c r="C20" s="73" t="s">
        <v>98</v>
      </c>
      <c r="D20" s="73" t="s">
        <v>98</v>
      </c>
    </row>
    <row r="21" customHeight="true" spans="1:4">
      <c r="A21" s="54" t="s">
        <v>172</v>
      </c>
      <c r="B21" s="71">
        <v>1448.9</v>
      </c>
      <c r="C21" s="71">
        <v>1354</v>
      </c>
      <c r="D21" s="70">
        <f t="shared" si="3"/>
        <v>7.00886262924669</v>
      </c>
    </row>
    <row r="22" customHeight="true" spans="1:4">
      <c r="A22" s="54" t="s">
        <v>173</v>
      </c>
      <c r="B22" s="72">
        <v>1282.7</v>
      </c>
      <c r="C22" s="72">
        <v>1224.5</v>
      </c>
      <c r="D22" s="70">
        <f t="shared" si="3"/>
        <v>4.75296039199674</v>
      </c>
    </row>
    <row r="23" customHeight="true" spans="1:4">
      <c r="A23" s="54" t="s">
        <v>174</v>
      </c>
      <c r="B23" s="72" t="s">
        <v>98</v>
      </c>
      <c r="C23" s="72" t="s">
        <v>98</v>
      </c>
      <c r="D23" s="73" t="s">
        <v>98</v>
      </c>
    </row>
    <row r="24" s="50" customFormat="true" customHeight="true" spans="1:4">
      <c r="A24" s="50" t="s">
        <v>176</v>
      </c>
      <c r="B24" s="64"/>
      <c r="C24" s="64"/>
      <c r="D24" s="64"/>
    </row>
  </sheetData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微软(中国)有限公司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GDP</vt:lpstr>
      <vt:lpstr>农业总产值增加值</vt:lpstr>
      <vt:lpstr>工业增加值</vt:lpstr>
      <vt:lpstr>工业总产值</vt:lpstr>
      <vt:lpstr>工业总产量</vt:lpstr>
      <vt:lpstr>规模以上工业企业经济效益</vt:lpstr>
      <vt:lpstr>规模以上工业企业能源消费</vt:lpstr>
      <vt:lpstr>固定资产投资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user</cp:lastModifiedBy>
  <dcterms:created xsi:type="dcterms:W3CDTF">2018-03-06T10:31:00Z</dcterms:created>
  <cp:lastPrinted>2022-05-13T11:21:00Z</cp:lastPrinted>
  <dcterms:modified xsi:type="dcterms:W3CDTF">2022-05-20T09:58:26Z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