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GDP" sheetId="7" r:id="rId1"/>
    <sheet name="农业总产值增加值" sheetId="10" r:id="rId2"/>
    <sheet name="工业增加值" sheetId="22" r:id="rId3"/>
    <sheet name="工业总产值" sheetId="23" r:id="rId4"/>
    <sheet name="主要工业产品产量" sheetId="26" r:id="rId5"/>
    <sheet name="规模以上工业企业经济效益" sheetId="25" r:id="rId6"/>
    <sheet name="规模以上工业企业能源消费" sheetId="11" r:id="rId7"/>
    <sheet name="固定资产投资" sheetId="19" r:id="rId8"/>
    <sheet name="批零业" sheetId="20" r:id="rId9"/>
    <sheet name="住餐业" sheetId="21" r:id="rId10"/>
    <sheet name="零售总额" sheetId="15" r:id="rId11"/>
    <sheet name="财政" sheetId="16" r:id="rId12"/>
    <sheet name="金融" sheetId="17" r:id="rId13"/>
    <sheet name="运输邮电" sheetId="8" r:id="rId14"/>
    <sheet name="人民生活" sheetId="9" r:id="rId15"/>
    <sheet name="价格" sheetId="18" r:id="rId16"/>
  </sheets>
  <definedNames>
    <definedName name="_xlnm.Print_Area" localSheetId="10">零售总额!$A$1:$D$27</definedName>
    <definedName name="_xlnm.Print_Area" localSheetId="8">批零业!$A:$D</definedName>
    <definedName name="_xlnm.Print_Area" localSheetId="9">住餐业!$A:$D</definedName>
  </definedNames>
  <calcPr calcId="144525"/>
</workbook>
</file>

<file path=xl/sharedStrings.xml><?xml version="1.0" encoding="utf-8"?>
<sst xmlns="http://schemas.openxmlformats.org/spreadsheetml/2006/main" count="490" uniqueCount="284">
  <si>
    <t>地区生产总值</t>
  </si>
  <si>
    <t>单位：万元</t>
  </si>
  <si>
    <t>指标名称</t>
  </si>
  <si>
    <t>一季度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</si>
  <si>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</si>
  <si>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</si>
  <si>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</si>
  <si>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</si>
  <si>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</si>
  <si>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</si>
  <si>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</si>
  <si>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</si>
  <si>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</si>
  <si>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</si>
  <si>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</si>
  <si>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</si>
  <si>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</si>
  <si>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</si>
  <si>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</si>
  <si>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一、农业总产值</t>
  </si>
  <si>
    <t xml:space="preserve">        共和县</t>
  </si>
  <si>
    <t>4.8</t>
  </si>
  <si>
    <t xml:space="preserve">        同德县</t>
  </si>
  <si>
    <t>4.5</t>
  </si>
  <si>
    <t xml:space="preserve">        贵德县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</si>
  <si>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</si>
  <si>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</si>
  <si>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</si>
  <si>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</si>
  <si>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</si>
  <si>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</si>
  <si>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</si>
  <si>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</si>
  <si>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</si>
  <si>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单位：%</t>
  </si>
  <si>
    <t>2022年1-5月</t>
  </si>
  <si>
    <t>2021年1-5月</t>
  </si>
  <si>
    <t>同比提高、回落(+、-）百分点</t>
  </si>
  <si>
    <t>规模以上工业增加值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</si>
  <si>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</si>
  <si>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</si>
  <si>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</si>
  <si>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</si>
  <si>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</si>
  <si>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</si>
  <si>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  其中：光伏发电</t>
  </si>
  <si>
    <t xml:space="preserve">            风力发电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</si>
  <si>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</si>
  <si>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</si>
  <si>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</si>
  <si>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</si>
  <si>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</si>
  <si>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</si>
  <si>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</si>
  <si>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</si>
  <si>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</si>
  <si>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</si>
  <si>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</si>
  <si>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</si>
  <si>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</si>
  <si>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</si>
  <si>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</si>
  <si>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</si>
  <si>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</si>
  <si>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二、规模以上工业产销率（%）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</si>
  <si>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</si>
  <si>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</si>
  <si>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</si>
  <si>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t xml:space="preserve"> 股份制企业</t>
  </si>
  <si>
    <t>主要工业产品产量</t>
  </si>
  <si>
    <t>单位</t>
  </si>
  <si>
    <t>1-5月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</si>
  <si>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</si>
  <si>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</si>
  <si>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</si>
  <si>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</si>
  <si>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</si>
  <si>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</si>
  <si>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</si>
  <si>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</si>
  <si>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</si>
  <si>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</si>
  <si>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</si>
  <si>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</si>
  <si>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</si>
  <si>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</si>
  <si>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</si>
  <si>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</si>
  <si>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</si>
  <si>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</si>
  <si>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</si>
  <si>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</si>
  <si>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</si>
  <si>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</si>
  <si>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</si>
  <si>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</si>
  <si>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风机</t>
  </si>
  <si>
    <t>台</t>
  </si>
  <si>
    <t>-</t>
  </si>
  <si>
    <t>自来水</t>
  </si>
  <si>
    <t>纯净水</t>
  </si>
  <si>
    <t xml:space="preserve">注：1.“-”表示该指标当期无此数据；2.1-3月、1-6月、1-9月为全部工业主要产品产量，其余月份为规上工业主要产品产量。
 </t>
  </si>
  <si>
    <t>规模以上工业企业经济效益</t>
  </si>
  <si>
    <t>单位：户、万元</t>
  </si>
  <si>
    <t>1-10月</t>
  </si>
  <si>
    <t>1-4月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</si>
  <si>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</si>
  <si>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</si>
  <si>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</si>
  <si>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</si>
  <si>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</si>
  <si>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</si>
  <si>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</si>
  <si>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</si>
  <si>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</si>
  <si>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</si>
  <si>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</si>
  <si>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</si>
  <si>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</si>
  <si>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</si>
  <si>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</si>
  <si>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</si>
  <si>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</si>
  <si>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</si>
  <si>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</si>
  <si>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</si>
  <si>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</si>
  <si>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</si>
  <si>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</si>
  <si>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</si>
  <si>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</si>
  <si>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</si>
  <si>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</si>
  <si>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</si>
  <si>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</si>
  <si>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</si>
  <si>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</si>
  <si>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-26.58个百分点</t>
  </si>
  <si>
    <t>-20.164个百分点</t>
  </si>
  <si>
    <t>-31.9077个百分点</t>
  </si>
  <si>
    <t>-50.85个百分点</t>
  </si>
  <si>
    <t>注：1、同德县、贵南县无规模以上工业企业；2、“-”表示该指标本地区当期无数据。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</si>
  <si>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</si>
  <si>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</si>
  <si>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</si>
  <si>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</si>
  <si>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</si>
  <si>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</si>
  <si>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</si>
  <si>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</si>
  <si>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</si>
  <si>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</si>
  <si>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</si>
  <si>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</si>
  <si>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</si>
  <si>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</si>
  <si>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</si>
  <si>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</si>
  <si>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</si>
  <si>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</si>
  <si>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</si>
  <si>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</si>
  <si>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</si>
  <si>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r>
      <rPr>
        <sz val="12"/>
        <rFont val="宋体"/>
        <charset val="134"/>
      </rPr>
      <t>1-</t>
    </r>
    <r>
      <rPr>
        <sz val="12"/>
        <rFont val="宋体"/>
        <charset val="134"/>
      </rPr>
      <t>5</t>
    </r>
    <r>
      <rPr>
        <sz val="12"/>
        <rFont val="宋体"/>
        <charset val="134"/>
      </rPr>
      <t>月</t>
    </r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</si>
  <si>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</si>
  <si>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</si>
  <si>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</si>
  <si>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</si>
  <si>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</si>
  <si>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</si>
  <si>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</si>
  <si>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</si>
  <si>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</si>
  <si>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</si>
  <si>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</si>
  <si>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</si>
  <si>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注：“-”表示该指标本地区当期无数据。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</si>
  <si>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</si>
  <si>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</si>
  <si>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</si>
  <si>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</si>
  <si>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</si>
  <si>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</si>
  <si>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</si>
  <si>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</si>
  <si>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</si>
  <si>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</si>
  <si>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</si>
  <si>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</si>
  <si>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</si>
  <si>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</si>
  <si>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</si>
  <si>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</si>
  <si>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</si>
  <si>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</si>
  <si>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</si>
  <si>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</si>
  <si>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</si>
  <si>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</si>
  <si>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</si>
  <si>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</si>
  <si>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</si>
  <si>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</si>
  <si>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</si>
  <si>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</si>
  <si>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</si>
  <si>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</si>
  <si>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</si>
  <si>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</si>
  <si>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</si>
  <si>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</si>
  <si>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</si>
  <si>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</si>
  <si>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</si>
  <si>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</si>
  <si>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</si>
  <si>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</si>
  <si>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</si>
  <si>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</si>
  <si>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</si>
  <si>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</si>
  <si>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</si>
  <si>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5月末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</si>
  <si>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</si>
  <si>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</si>
  <si>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</si>
  <si>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</si>
  <si>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</si>
  <si>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</si>
  <si>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</si>
  <si>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</si>
  <si>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</si>
  <si>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</si>
  <si>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</si>
  <si>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</si>
  <si>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</si>
  <si>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</si>
  <si>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</si>
  <si>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</si>
  <si>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</si>
  <si>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</si>
  <si>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</si>
  <si>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</si>
  <si>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</si>
  <si>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</si>
  <si>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</si>
  <si>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</si>
  <si>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</si>
  <si>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</si>
  <si>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</si>
  <si>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</si>
  <si>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</si>
  <si>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</si>
  <si>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</si>
  <si>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</si>
  <si>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</si>
  <si>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注：公路指标数据来自州交通运输局，邮政业务量来自州邮政管理局，通讯营业收入来自中国电信集团公司海南州分公司、中国移动通信集团青海有限公司海南分公司、中国联通网络通信有限公司海南州分公司，中国铁通有限公司青海分公司海南州支撑服务中心。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</si>
  <si>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</si>
  <si>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</si>
  <si>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</si>
  <si>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</si>
  <si>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</si>
  <si>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</si>
  <si>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</si>
  <si>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</si>
  <si>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</si>
  <si>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</si>
  <si>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</si>
  <si>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</si>
  <si>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</si>
  <si>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</si>
  <si>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（5月）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</si>
  <si>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</si>
  <si>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</si>
  <si>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</si>
  <si>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</si>
  <si>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</si>
  <si>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</si>
  <si>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</si>
  <si>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</si>
  <si>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</si>
  <si>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</si>
  <si>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</si>
  <si>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商品零售价格指数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</si>
</sst>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.00_);[Red]\(0.00\)"/>
    <numFmt numFmtId="178" formatCode="0_ "/>
    <numFmt numFmtId="41" formatCode="_ * #,##0_ ;_ * \-#,##0_ ;_ * &quot;-&quot;_ ;_ @_ "/>
    <numFmt numFmtId="179" formatCode="0.0000_ "/>
    <numFmt numFmtId="42" formatCode="_ &quot;￥&quot;* #,##0_ ;_ &quot;￥&quot;* \-#,##0_ ;_ &quot;￥&quot;* &quot;-&quot;_ ;_ @_ "/>
    <numFmt numFmtId="180" formatCode="#,##0_ "/>
    <numFmt numFmtId="43" formatCode="_ * #,##0.00_ ;_ * \-#,##0.00_ ;_ * &quot;-&quot;??_ ;_ @_ "/>
    <numFmt numFmtId="181" formatCode="0.0_ "/>
    <numFmt numFmtId="182" formatCode="0.0_);[Red]\(0.0\)"/>
    <numFmt numFmtId="183" formatCode="0.00_ "/>
    <numFmt numFmtId="44" formatCode="_ &quot;￥&quot;* #,##0.00_ ;_ &quot;￥&quot;* \-#,##0.00_ ;_ &quot;￥&quot;* &quot;-&quot;??_ ;_ @_ "/>
    <numFmt numFmtId="184" formatCode="0.0"/>
  </numFmts>
  <fonts count="4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Times New Roman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9" fillId="13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36" fillId="9" borderId="30" applyNumberFormat="false" applyAlignment="false" applyProtection="false">
      <alignment vertical="center"/>
    </xf>
    <xf numFmtId="0" fontId="40" fillId="15" borderId="33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37" fillId="0" borderId="3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2" fillId="0" borderId="31" applyNumberFormat="false" applyFill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5" fillId="0" borderId="29" applyNumberFormat="false" applyFill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43" fillId="0" borderId="34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0" fillId="23" borderId="35" applyNumberFormat="false" applyFont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6" fillId="9" borderId="32" applyNumberFormat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4" fillId="0" borderId="0"/>
    <xf numFmtId="9" fontId="0" fillId="0" borderId="0" applyFon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38" fillId="12" borderId="32" applyNumberFormat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1" fontId="0" fillId="0" borderId="3" xfId="0" applyNumberFormat="true" applyBorder="true">
      <alignment vertical="center"/>
    </xf>
    <xf numFmtId="181" fontId="0" fillId="0" borderId="4" xfId="0" applyNumberFormat="true" applyBorder="true">
      <alignment vertical="center"/>
    </xf>
    <xf numFmtId="0" fontId="0" fillId="0" borderId="2" xfId="0" applyFont="true" applyFill="true" applyBorder="true" applyAlignment="true">
      <alignment horizontal="left" vertical="center"/>
    </xf>
    <xf numFmtId="181" fontId="0" fillId="0" borderId="3" xfId="0" applyNumberFormat="true" applyFill="true" applyBorder="true">
      <alignment vertical="center"/>
    </xf>
    <xf numFmtId="181" fontId="0" fillId="0" borderId="4" xfId="0" applyNumberFormat="true" applyFont="true" applyFill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2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0" fontId="3" fillId="0" borderId="0" xfId="0" applyFont="true" applyAlignment="true">
      <alignment vertical="center" wrapText="true"/>
    </xf>
    <xf numFmtId="0" fontId="0" fillId="0" borderId="4" xfId="0" applyBorder="true">
      <alignment vertical="center"/>
    </xf>
    <xf numFmtId="184" fontId="0" fillId="0" borderId="4" xfId="0" applyNumberFormat="true" applyBorder="true">
      <alignment vertical="center"/>
    </xf>
    <xf numFmtId="181" fontId="0" fillId="0" borderId="4" xfId="0" applyNumberFormat="true" applyBorder="true" applyAlignment="true">
      <alignment horizontal="right" vertical="center"/>
    </xf>
    <xf numFmtId="0" fontId="0" fillId="2" borderId="3" xfId="0" applyFill="true" applyBorder="true">
      <alignment vertical="center"/>
    </xf>
    <xf numFmtId="181" fontId="0" fillId="2" borderId="4" xfId="0" applyNumberFormat="true" applyFill="true" applyBorder="true">
      <alignment vertical="center"/>
    </xf>
    <xf numFmtId="181" fontId="0" fillId="2" borderId="4" xfId="0" applyNumberFormat="true" applyFont="true" applyFill="true" applyBorder="true" applyAlignment="true">
      <alignment horizontal="right"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4" fillId="0" borderId="0" xfId="0" applyFont="true" applyFill="true" applyBorder="true" applyAlignment="true">
      <alignment vertical="center"/>
    </xf>
    <xf numFmtId="182" fontId="4" fillId="0" borderId="0" xfId="0" applyNumberFormat="true" applyFont="true" applyFill="true" applyBorder="true" applyAlignment="true">
      <alignment vertical="center"/>
    </xf>
    <xf numFmtId="0" fontId="5" fillId="0" borderId="0" xfId="40" applyFont="true" applyAlignment="true">
      <alignment horizontal="center"/>
    </xf>
    <xf numFmtId="0" fontId="4" fillId="0" borderId="0" xfId="40" applyAlignment="true">
      <alignment horizontal="center"/>
    </xf>
    <xf numFmtId="0" fontId="4" fillId="0" borderId="2" xfId="40" applyBorder="true" applyAlignment="true">
      <alignment horizontal="center" vertical="center"/>
    </xf>
    <xf numFmtId="0" fontId="4" fillId="0" borderId="6" xfId="40" applyFont="true" applyBorder="true" applyAlignment="true">
      <alignment horizontal="center" vertical="center"/>
    </xf>
    <xf numFmtId="182" fontId="4" fillId="0" borderId="6" xfId="40" applyNumberFormat="true" applyFont="true" applyBorder="true" applyAlignment="true">
      <alignment horizontal="center" vertical="center"/>
    </xf>
    <xf numFmtId="0" fontId="4" fillId="0" borderId="4" xfId="40" applyBorder="true" applyAlignment="true">
      <alignment horizontal="center" vertical="center"/>
    </xf>
    <xf numFmtId="0" fontId="4" fillId="0" borderId="7" xfId="40" applyBorder="true" applyAlignment="true">
      <alignment horizontal="center" vertical="center"/>
    </xf>
    <xf numFmtId="182" fontId="4" fillId="0" borderId="7" xfId="40" applyNumberFormat="true" applyFont="true" applyBorder="true" applyAlignment="true">
      <alignment horizontal="center" vertical="center"/>
    </xf>
    <xf numFmtId="0" fontId="4" fillId="0" borderId="2" xfId="40" applyBorder="true"/>
    <xf numFmtId="181" fontId="4" fillId="0" borderId="3" xfId="40" applyNumberFormat="true" applyBorder="true" applyAlignment="true">
      <alignment horizontal="center"/>
    </xf>
    <xf numFmtId="182" fontId="4" fillId="0" borderId="4" xfId="40" applyNumberFormat="true" applyBorder="true" applyAlignment="true">
      <alignment horizontal="center"/>
    </xf>
    <xf numFmtId="181" fontId="4" fillId="0" borderId="4" xfId="40" applyNumberFormat="true" applyBorder="true" applyAlignment="true">
      <alignment horizontal="center"/>
    </xf>
    <xf numFmtId="0" fontId="4" fillId="0" borderId="3" xfId="40" applyBorder="true"/>
    <xf numFmtId="182" fontId="4" fillId="0" borderId="4" xfId="40" applyNumberFormat="true" applyBorder="true"/>
    <xf numFmtId="182" fontId="4" fillId="0" borderId="4" xfId="40" applyNumberFormat="true" applyFont="true" applyBorder="true" applyAlignment="true">
      <alignment horizontal="center"/>
    </xf>
    <xf numFmtId="182" fontId="4" fillId="0" borderId="3" xfId="40" applyNumberFormat="true" applyBorder="true" applyAlignment="true">
      <alignment horizontal="center"/>
    </xf>
    <xf numFmtId="182" fontId="4" fillId="0" borderId="3" xfId="40" applyNumberFormat="true" applyBorder="true" applyAlignment="true">
      <alignment horizontal="center" vertical="center"/>
    </xf>
    <xf numFmtId="182" fontId="4" fillId="0" borderId="4" xfId="40" applyNumberFormat="true" applyBorder="true" applyAlignment="true">
      <alignment horizontal="center" vertical="center"/>
    </xf>
    <xf numFmtId="0" fontId="4" fillId="0" borderId="3" xfId="40" applyBorder="true" applyAlignment="true">
      <alignment horizontal="center" vertical="center"/>
    </xf>
    <xf numFmtId="181" fontId="4" fillId="0" borderId="3" xfId="40" applyNumberFormat="true" applyBorder="true" applyAlignment="true">
      <alignment horizontal="center" vertical="center"/>
    </xf>
    <xf numFmtId="181" fontId="4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181" fontId="4" fillId="0" borderId="1" xfId="0" applyNumberFormat="true" applyFont="true" applyFill="true" applyBorder="true" applyAlignment="true">
      <alignment horizontal="right" vertical="center"/>
    </xf>
    <xf numFmtId="0" fontId="4" fillId="0" borderId="2" xfId="0" applyFont="true" applyFill="true" applyBorder="true" applyAlignment="true">
      <alignment vertical="center"/>
    </xf>
    <xf numFmtId="181" fontId="4" fillId="0" borderId="3" xfId="0" applyNumberFormat="true" applyFont="true" applyFill="true" applyBorder="true" applyAlignment="true">
      <alignment horizontal="center" vertical="center"/>
    </xf>
    <xf numFmtId="182" fontId="4" fillId="0" borderId="3" xfId="0" applyNumberFormat="true" applyFont="true" applyFill="true" applyBorder="true" applyAlignment="true">
      <alignment horizontal="center" vertical="center"/>
    </xf>
    <xf numFmtId="181" fontId="4" fillId="0" borderId="4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82" fontId="8" fillId="0" borderId="3" xfId="0" applyNumberFormat="true" applyFont="true" applyFill="true" applyBorder="true" applyAlignment="true">
      <alignment horizontal="right" vertical="center"/>
    </xf>
    <xf numFmtId="181" fontId="8" fillId="0" borderId="4" xfId="0" applyNumberFormat="true" applyFont="true" applyFill="true" applyBorder="true" applyAlignment="true">
      <alignment horizontal="right" vertical="center"/>
    </xf>
    <xf numFmtId="182" fontId="4" fillId="0" borderId="3" xfId="0" applyNumberFormat="true" applyFont="true" applyFill="true" applyBorder="true" applyAlignment="true">
      <alignment horizontal="right" vertical="center"/>
    </xf>
    <xf numFmtId="182" fontId="4" fillId="0" borderId="4" xfId="0" applyNumberFormat="true" applyFont="true" applyFill="true" applyBorder="true" applyAlignment="true">
      <alignment horizontal="right" vertical="center"/>
    </xf>
    <xf numFmtId="182" fontId="6" fillId="0" borderId="0" xfId="0" applyNumberFormat="true" applyFont="true" applyFill="true" applyBorder="true" applyAlignment="true">
      <alignment vertical="center"/>
    </xf>
    <xf numFmtId="181" fontId="6" fillId="0" borderId="0" xfId="0" applyNumberFormat="true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vertical="center"/>
    </xf>
    <xf numFmtId="181" fontId="8" fillId="0" borderId="3" xfId="0" applyNumberFormat="true" applyFont="true" applyFill="true" applyBorder="true" applyAlignment="true">
      <alignment horizontal="right" vertical="center"/>
    </xf>
    <xf numFmtId="181" fontId="8" fillId="0" borderId="4" xfId="0" applyNumberFormat="true" applyFont="true" applyFill="true" applyBorder="true" applyAlignment="true">
      <alignment vertical="center"/>
    </xf>
    <xf numFmtId="181" fontId="4" fillId="0" borderId="3" xfId="0" applyNumberFormat="true" applyFont="true" applyFill="true" applyBorder="true" applyAlignment="true">
      <alignment vertical="center"/>
    </xf>
    <xf numFmtId="181" fontId="4" fillId="0" borderId="3" xfId="0" applyNumberFormat="true" applyFont="true" applyFill="true" applyBorder="true" applyAlignment="true">
      <alignment horizontal="right" vertical="center"/>
    </xf>
    <xf numFmtId="181" fontId="4" fillId="0" borderId="4" xfId="0" applyNumberFormat="true" applyFont="true" applyFill="true" applyBorder="true" applyAlignment="true">
      <alignment horizontal="right" vertical="center"/>
    </xf>
    <xf numFmtId="181" fontId="8" fillId="0" borderId="3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181" fontId="9" fillId="0" borderId="0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/>
    </xf>
    <xf numFmtId="181" fontId="10" fillId="0" borderId="0" xfId="0" applyNumberFormat="true" applyFont="true" applyFill="true" applyBorder="true" applyAlignment="true">
      <alignment horizontal="center"/>
    </xf>
    <xf numFmtId="0" fontId="11" fillId="0" borderId="8" xfId="0" applyFont="true" applyFill="true" applyBorder="true" applyAlignment="true">
      <alignment horizontal="center" vertical="center"/>
    </xf>
    <xf numFmtId="181" fontId="11" fillId="0" borderId="9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/>
    </xf>
    <xf numFmtId="181" fontId="12" fillId="0" borderId="4" xfId="0" applyNumberFormat="true" applyFont="true" applyFill="true" applyBorder="true" applyAlignment="true">
      <alignment horizontal="right" vertical="center" wrapText="true"/>
    </xf>
    <xf numFmtId="0" fontId="11" fillId="0" borderId="2" xfId="0" applyFont="true" applyFill="true" applyBorder="true" applyAlignment="true">
      <alignment horizontal="left"/>
    </xf>
    <xf numFmtId="0" fontId="12" fillId="0" borderId="2" xfId="0" applyFont="true" applyFill="true" applyBorder="true" applyAlignment="true">
      <alignment horizontal="left"/>
    </xf>
    <xf numFmtId="0" fontId="12" fillId="0" borderId="2" xfId="0" applyFont="true" applyFill="true" applyBorder="true" applyAlignment="true">
      <alignment horizontal="center" wrapText="true" shrinkToFit="true"/>
    </xf>
    <xf numFmtId="0" fontId="12" fillId="0" borderId="2" xfId="0" applyFont="true" applyFill="true" applyBorder="true" applyAlignment="true">
      <alignment horizontal="left" wrapText="true" shrinkToFit="true"/>
    </xf>
    <xf numFmtId="0" fontId="11" fillId="0" borderId="2" xfId="0" applyFont="true" applyFill="true" applyBorder="true" applyAlignment="true">
      <alignment horizontal="left" wrapText="true" shrinkToFit="true"/>
    </xf>
    <xf numFmtId="0" fontId="12" fillId="0" borderId="2" xfId="0" applyFont="true" applyFill="true" applyBorder="true" applyAlignment="true">
      <alignment horizontal="center" vertical="center"/>
    </xf>
    <xf numFmtId="0" fontId="12" fillId="0" borderId="10" xfId="0" applyFont="true" applyFill="true" applyBorder="true" applyAlignment="true">
      <alignment horizontal="center" vertical="center"/>
    </xf>
    <xf numFmtId="181" fontId="12" fillId="0" borderId="11" xfId="0" applyNumberFormat="true" applyFont="true" applyFill="true" applyBorder="true" applyAlignment="true">
      <alignment horizontal="right" vertical="center" wrapText="true"/>
    </xf>
    <xf numFmtId="49" fontId="13" fillId="0" borderId="0" xfId="0" applyNumberFormat="true" applyFont="true" applyFill="true" applyBorder="true" applyAlignment="true">
      <alignment horizontal="left" vertical="center" wrapText="true"/>
    </xf>
    <xf numFmtId="181" fontId="14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/>
    <xf numFmtId="0" fontId="15" fillId="0" borderId="1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vertical="center"/>
    </xf>
    <xf numFmtId="178" fontId="16" fillId="0" borderId="3" xfId="0" applyNumberFormat="true" applyFont="true" applyFill="true" applyBorder="true" applyAlignment="true">
      <alignment horizontal="center" vertical="center"/>
    </xf>
    <xf numFmtId="183" fontId="16" fillId="0" borderId="3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vertical="center"/>
    </xf>
    <xf numFmtId="0" fontId="17" fillId="0" borderId="5" xfId="0" applyFont="true" applyFill="true" applyBorder="true" applyAlignment="true"/>
    <xf numFmtId="0" fontId="17" fillId="0" borderId="0" xfId="0" applyFont="true" applyFill="true" applyBorder="true" applyAlignment="true"/>
    <xf numFmtId="0" fontId="16" fillId="0" borderId="4" xfId="0" applyFont="true" applyFill="true" applyBorder="true" applyAlignment="true">
      <alignment horizontal="center" vertical="center"/>
    </xf>
    <xf numFmtId="183" fontId="16" fillId="0" borderId="4" xfId="0" applyNumberFormat="true" applyFont="true" applyFill="true" applyBorder="true" applyAlignment="true">
      <alignment horizontal="center" vertical="center"/>
    </xf>
    <xf numFmtId="181" fontId="16" fillId="0" borderId="4" xfId="0" applyNumberFormat="true" applyFont="true" applyFill="true" applyBorder="true" applyAlignment="true">
      <alignment horizontal="center" vertical="center"/>
    </xf>
    <xf numFmtId="178" fontId="16" fillId="0" borderId="4" xfId="0" applyNumberFormat="true" applyFont="true" applyFill="true" applyBorder="true" applyAlignment="true">
      <alignment horizontal="center" vertical="center"/>
    </xf>
    <xf numFmtId="179" fontId="16" fillId="0" borderId="3" xfId="0" applyNumberFormat="true" applyFont="true" applyFill="true" applyBorder="true" applyAlignment="true">
      <alignment horizontal="center" vertical="center"/>
    </xf>
    <xf numFmtId="49" fontId="16" fillId="0" borderId="4" xfId="0" applyNumberFormat="true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/>
    <xf numFmtId="0" fontId="18" fillId="0" borderId="0" xfId="0" applyFont="true" applyFill="true" applyBorder="true" applyAlignment="true"/>
    <xf numFmtId="0" fontId="9" fillId="0" borderId="0" xfId="0" applyFont="true" applyFill="true" applyBorder="true" applyAlignment="true"/>
    <xf numFmtId="183" fontId="9" fillId="0" borderId="0" xfId="0" applyNumberFormat="true" applyFont="true" applyFill="true" applyBorder="true" applyAlignment="true">
      <alignment horizontal="right"/>
    </xf>
    <xf numFmtId="0" fontId="9" fillId="0" borderId="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right"/>
    </xf>
    <xf numFmtId="0" fontId="9" fillId="0" borderId="2" xfId="0" applyFont="true" applyFill="true" applyBorder="true" applyAlignment="true"/>
    <xf numFmtId="0" fontId="9" fillId="0" borderId="3" xfId="0" applyFont="true" applyFill="true" applyBorder="true" applyAlignment="true">
      <alignment horizontal="center" vertical="center"/>
    </xf>
    <xf numFmtId="183" fontId="9" fillId="0" borderId="3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left"/>
    </xf>
    <xf numFmtId="178" fontId="9" fillId="0" borderId="3" xfId="0" applyNumberFormat="true" applyFont="true" applyFill="true" applyBorder="true" applyAlignment="true">
      <alignment horizontal="right"/>
    </xf>
    <xf numFmtId="0" fontId="9" fillId="0" borderId="4" xfId="0" applyNumberFormat="true" applyFont="true" applyFill="true" applyBorder="true" applyAlignment="true">
      <alignment horizontal="right"/>
    </xf>
    <xf numFmtId="181" fontId="9" fillId="0" borderId="4" xfId="0" applyNumberFormat="true" applyFont="true" applyFill="true" applyBorder="true" applyAlignment="true">
      <alignment horizontal="right"/>
    </xf>
    <xf numFmtId="181" fontId="9" fillId="0" borderId="3" xfId="0" applyNumberFormat="true" applyFont="true" applyFill="true" applyBorder="true" applyAlignment="true">
      <alignment horizontal="right"/>
    </xf>
    <xf numFmtId="49" fontId="9" fillId="0" borderId="4" xfId="0" applyNumberFormat="true" applyFont="true" applyFill="true" applyBorder="true" applyAlignment="true">
      <alignment horizontal="right"/>
    </xf>
    <xf numFmtId="49" fontId="9" fillId="0" borderId="3" xfId="0" applyNumberFormat="true" applyFont="true" applyFill="true" applyBorder="true" applyAlignment="true">
      <alignment horizontal="left" vertical="center"/>
    </xf>
    <xf numFmtId="178" fontId="9" fillId="0" borderId="3" xfId="0" applyNumberFormat="true" applyFont="true" applyFill="true" applyBorder="true" applyAlignment="true">
      <alignment horizontal="right" vertical="center"/>
    </xf>
    <xf numFmtId="181" fontId="9" fillId="0" borderId="4" xfId="0" applyNumberFormat="true" applyFont="true" applyFill="true" applyBorder="true" applyAlignment="true">
      <alignment horizontal="right" vertical="center"/>
    </xf>
    <xf numFmtId="0" fontId="9" fillId="0" borderId="3" xfId="0" applyFont="true" applyFill="true" applyBorder="true" applyAlignment="true"/>
    <xf numFmtId="0" fontId="18" fillId="0" borderId="2" xfId="0" applyFont="true" applyFill="true" applyBorder="true" applyAlignment="true"/>
    <xf numFmtId="0" fontId="18" fillId="0" borderId="3" xfId="0" applyFont="true" applyFill="true" applyBorder="true" applyAlignment="true">
      <alignment horizontal="left"/>
    </xf>
    <xf numFmtId="178" fontId="18" fillId="0" borderId="3" xfId="0" applyNumberFormat="true" applyFont="true" applyFill="true" applyBorder="true" applyAlignment="true">
      <alignment horizontal="right"/>
    </xf>
    <xf numFmtId="181" fontId="18" fillId="0" borderId="4" xfId="0" applyNumberFormat="true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horizontal="left" wrapText="true"/>
    </xf>
    <xf numFmtId="0" fontId="9" fillId="0" borderId="0" xfId="0" applyFont="true" applyFill="true" applyBorder="true" applyAlignment="true">
      <alignment horizontal="left"/>
    </xf>
    <xf numFmtId="0" fontId="9" fillId="0" borderId="1" xfId="0" applyFont="true" applyFill="true" applyBorder="true" applyAlignment="true">
      <alignment horizontal="right"/>
    </xf>
    <xf numFmtId="0" fontId="9" fillId="0" borderId="2" xfId="0" applyFont="true" applyFill="true" applyBorder="true" applyAlignment="true">
      <alignment horizontal="center" vertical="center"/>
    </xf>
    <xf numFmtId="183" fontId="9" fillId="0" borderId="3" xfId="0" applyNumberFormat="true" applyFont="true" applyFill="true" applyBorder="true" applyAlignment="true">
      <alignment horizontal="center" vertical="center"/>
    </xf>
    <xf numFmtId="183" fontId="9" fillId="0" borderId="4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/>
    </xf>
    <xf numFmtId="178" fontId="19" fillId="0" borderId="3" xfId="0" applyNumberFormat="true" applyFont="true" applyFill="true" applyBorder="true" applyAlignment="true"/>
    <xf numFmtId="178" fontId="19" fillId="0" borderId="4" xfId="0" applyNumberFormat="true" applyFont="true" applyFill="true" applyBorder="true" applyAlignment="true"/>
    <xf numFmtId="181" fontId="19" fillId="0" borderId="3" xfId="0" applyNumberFormat="true" applyFont="true" applyFill="true" applyBorder="true" applyAlignment="true"/>
    <xf numFmtId="49" fontId="9" fillId="0" borderId="2" xfId="0" applyNumberFormat="true" applyFont="true" applyFill="true" applyBorder="true" applyAlignment="true">
      <alignment horizontal="left" vertical="center"/>
    </xf>
    <xf numFmtId="178" fontId="9" fillId="0" borderId="12" xfId="0" applyNumberFormat="true" applyFont="true" applyFill="true" applyBorder="true" applyAlignment="true"/>
    <xf numFmtId="178" fontId="9" fillId="0" borderId="13" xfId="0" applyNumberFormat="true" applyFont="true" applyFill="true" applyBorder="true" applyAlignment="true"/>
    <xf numFmtId="178" fontId="19" fillId="0" borderId="3" xfId="0" applyNumberFormat="true" applyFont="true" applyFill="true" applyBorder="true" applyAlignment="true">
      <alignment vertical="center"/>
    </xf>
    <xf numFmtId="178" fontId="19" fillId="0" borderId="4" xfId="0" applyNumberFormat="true" applyFont="true" applyFill="true" applyBorder="true" applyAlignment="true">
      <alignment vertical="center"/>
    </xf>
    <xf numFmtId="183" fontId="19" fillId="0" borderId="0" xfId="0" applyNumberFormat="true" applyFont="true" applyFill="true" applyBorder="true" applyAlignment="true"/>
    <xf numFmtId="0" fontId="19" fillId="0" borderId="2" xfId="0" applyFont="true" applyFill="true" applyBorder="true" applyAlignment="true">
      <alignment horizontal="left"/>
    </xf>
    <xf numFmtId="181" fontId="9" fillId="0" borderId="4" xfId="0" applyNumberFormat="true" applyFont="true" applyFill="true" applyBorder="true" applyAlignment="true"/>
    <xf numFmtId="181" fontId="9" fillId="0" borderId="0" xfId="0" applyNumberFormat="true" applyFont="true" applyFill="true" applyBorder="true" applyAlignment="true"/>
    <xf numFmtId="178" fontId="9" fillId="0" borderId="0" xfId="0" applyNumberFormat="true" applyFont="true" applyFill="true" applyBorder="true" applyAlignment="true"/>
    <xf numFmtId="0" fontId="20" fillId="0" borderId="0" xfId="0" applyFont="true" applyFill="true" applyBorder="true" applyAlignment="true"/>
    <xf numFmtId="0" fontId="19" fillId="0" borderId="0" xfId="0" applyFont="true" applyFill="true" applyBorder="true" applyAlignment="true"/>
    <xf numFmtId="0" fontId="21" fillId="0" borderId="0" xfId="0" applyFont="true" applyFill="true" applyBorder="true" applyAlignment="true"/>
    <xf numFmtId="0" fontId="22" fillId="0" borderId="0" xfId="0" applyFont="true" applyFill="true" applyBorder="true" applyAlignment="true"/>
    <xf numFmtId="0" fontId="21" fillId="0" borderId="0" xfId="0" applyFont="true" applyFill="true" applyBorder="true" applyAlignment="true">
      <alignment horizontal="center"/>
    </xf>
    <xf numFmtId="183" fontId="21" fillId="0" borderId="0" xfId="0" applyNumberFormat="true" applyFont="true" applyFill="true" applyBorder="true" applyAlignment="true"/>
    <xf numFmtId="0" fontId="9" fillId="0" borderId="0" xfId="0" applyFont="true" applyFill="true" applyBorder="true" applyAlignment="true"/>
    <xf numFmtId="0" fontId="23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/>
    </xf>
    <xf numFmtId="0" fontId="9" fillId="0" borderId="0" xfId="0" applyFont="true" applyFill="true" applyBorder="true" applyAlignment="true">
      <alignment horizontal="left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82" fontId="8" fillId="0" borderId="3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left"/>
    </xf>
    <xf numFmtId="0" fontId="4" fillId="0" borderId="4" xfId="0" applyFont="true" applyFill="true" applyBorder="true" applyAlignment="true">
      <alignment horizontal="center"/>
    </xf>
    <xf numFmtId="178" fontId="4" fillId="0" borderId="3" xfId="0" applyNumberFormat="true" applyFont="true" applyFill="true" applyBorder="true" applyAlignment="true">
      <alignment horizontal="right"/>
    </xf>
    <xf numFmtId="178" fontId="6" fillId="0" borderId="3" xfId="0" applyNumberFormat="true" applyFont="true" applyFill="true" applyBorder="true" applyAlignment="true">
      <alignment horizontal="right"/>
    </xf>
    <xf numFmtId="178" fontId="4" fillId="0" borderId="3" xfId="0" applyNumberFormat="true" applyFont="true" applyFill="true" applyBorder="true" applyAlignment="true">
      <alignment horizontal="right" vertical="center"/>
    </xf>
    <xf numFmtId="0" fontId="9" fillId="0" borderId="14" xfId="0" applyNumberFormat="true" applyFont="true" applyFill="true" applyBorder="true" applyAlignment="true">
      <alignment horizontal="left"/>
    </xf>
    <xf numFmtId="0" fontId="9" fillId="0" borderId="15" xfId="0" applyFont="true" applyFill="true" applyBorder="true" applyAlignment="true">
      <alignment horizontal="center"/>
    </xf>
    <xf numFmtId="0" fontId="4" fillId="0" borderId="16" xfId="0" applyNumberFormat="true" applyFont="true" applyFill="true" applyBorder="true" applyAlignment="true">
      <alignment horizontal="left"/>
    </xf>
    <xf numFmtId="0" fontId="4" fillId="0" borderId="17" xfId="0" applyFont="true" applyFill="true" applyBorder="true" applyAlignment="true">
      <alignment horizontal="center"/>
    </xf>
    <xf numFmtId="178" fontId="4" fillId="0" borderId="18" xfId="0" applyNumberFormat="true" applyFont="true" applyFill="true" applyBorder="true" applyAlignment="true">
      <alignment horizontal="right" vertical="center"/>
    </xf>
    <xf numFmtId="0" fontId="4" fillId="0" borderId="19" xfId="0" applyFont="true" applyFill="true" applyBorder="true" applyAlignment="true">
      <alignment horizontal="center"/>
    </xf>
    <xf numFmtId="178" fontId="4" fillId="0" borderId="20" xfId="0" applyNumberFormat="true" applyFont="true" applyFill="true" applyBorder="true" applyAlignment="true">
      <alignment horizontal="right" vertical="center"/>
    </xf>
    <xf numFmtId="0" fontId="9" fillId="0" borderId="0" xfId="0" applyNumberFormat="true" applyFont="true" applyFill="true" applyBorder="true" applyAlignment="true">
      <alignment horizontal="center" wrapText="true"/>
    </xf>
    <xf numFmtId="183" fontId="21" fillId="0" borderId="0" xfId="0" applyNumberFormat="true" applyFont="true" applyFill="true" applyBorder="true" applyAlignment="true"/>
    <xf numFmtId="0" fontId="21" fillId="0" borderId="21" xfId="0" applyFont="true" applyFill="true" applyBorder="true" applyAlignment="true">
      <alignment horizontal="left"/>
    </xf>
    <xf numFmtId="182" fontId="8" fillId="0" borderId="2" xfId="0" applyNumberFormat="true" applyFont="true" applyFill="true" applyBorder="true" applyAlignment="true">
      <alignment horizontal="center" vertical="center"/>
    </xf>
    <xf numFmtId="0" fontId="8" fillId="0" borderId="2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/>
    <xf numFmtId="180" fontId="4" fillId="0" borderId="2" xfId="0" applyNumberFormat="true" applyFont="true" applyFill="true" applyBorder="true" applyAlignment="true">
      <alignment horizontal="right"/>
    </xf>
    <xf numFmtId="181" fontId="4" fillId="0" borderId="1" xfId="0" applyNumberFormat="true" applyFont="true" applyFill="true" applyBorder="true" applyAlignment="true">
      <alignment horizontal="right"/>
    </xf>
    <xf numFmtId="181" fontId="8" fillId="0" borderId="0" xfId="0" applyNumberFormat="true" applyFont="true" applyFill="true" applyBorder="true" applyAlignment="true">
      <alignment horizontal="right"/>
    </xf>
    <xf numFmtId="180" fontId="6" fillId="0" borderId="23" xfId="0" applyNumberFormat="true" applyFont="true" applyFill="true" applyBorder="true" applyAlignment="true">
      <alignment horizontal="right"/>
    </xf>
    <xf numFmtId="180" fontId="4" fillId="0" borderId="23" xfId="0" applyNumberFormat="true" applyFont="true" applyFill="true" applyBorder="true" applyAlignment="true">
      <alignment horizontal="right" vertical="center"/>
    </xf>
    <xf numFmtId="180" fontId="22" fillId="0" borderId="14" xfId="0" applyNumberFormat="true" applyFont="true" applyFill="true" applyBorder="true" applyAlignment="true"/>
    <xf numFmtId="180" fontId="4" fillId="0" borderId="3" xfId="0" applyNumberFormat="true" applyFont="true" applyFill="true" applyBorder="true" applyAlignment="true">
      <alignment horizontal="right"/>
    </xf>
    <xf numFmtId="178" fontId="4" fillId="0" borderId="4" xfId="0" applyNumberFormat="true" applyFont="true" applyFill="true" applyBorder="true" applyAlignment="true">
      <alignment horizontal="right"/>
    </xf>
    <xf numFmtId="181" fontId="4" fillId="0" borderId="24" xfId="0" applyNumberFormat="true" applyFont="true" applyFill="true" applyBorder="true" applyAlignment="true">
      <alignment horizontal="right"/>
    </xf>
    <xf numFmtId="180" fontId="4" fillId="0" borderId="25" xfId="0" applyNumberFormat="true" applyFont="true" applyFill="true" applyBorder="true" applyAlignment="true">
      <alignment horizontal="right" vertical="center"/>
    </xf>
    <xf numFmtId="183" fontId="9" fillId="0" borderId="0" xfId="0" applyNumberFormat="true" applyFont="true" applyFill="true" applyBorder="true" applyAlignment="true"/>
    <xf numFmtId="0" fontId="23" fillId="0" borderId="21" xfId="0" applyFont="true" applyFill="true" applyBorder="true" applyAlignment="true">
      <alignment horizontal="center"/>
    </xf>
    <xf numFmtId="0" fontId="23" fillId="0" borderId="26" xfId="0" applyFont="true" applyFill="true" applyBorder="true" applyAlignment="true">
      <alignment horizontal="center"/>
    </xf>
    <xf numFmtId="0" fontId="25" fillId="0" borderId="26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left"/>
    </xf>
    <xf numFmtId="177" fontId="9" fillId="0" borderId="1" xfId="0" applyNumberFormat="true" applyFont="true" applyFill="true" applyBorder="true" applyAlignment="true">
      <alignment horizontal="center"/>
    </xf>
    <xf numFmtId="0" fontId="9" fillId="0" borderId="1" xfId="0" applyFont="true" applyFill="true" applyBorder="true" applyAlignment="true"/>
    <xf numFmtId="0" fontId="23" fillId="0" borderId="2" xfId="0" applyFont="true" applyFill="true" applyBorder="true" applyAlignment="true">
      <alignment horizontal="center" vertical="center"/>
    </xf>
    <xf numFmtId="182" fontId="23" fillId="0" borderId="3" xfId="0" applyNumberFormat="true" applyFont="true" applyFill="true" applyBorder="true" applyAlignment="true">
      <alignment horizontal="center" vertical="center"/>
    </xf>
    <xf numFmtId="0" fontId="23" fillId="0" borderId="3" xfId="0" applyFont="true" applyFill="true" applyBorder="true" applyAlignment="true">
      <alignment horizontal="center" vertical="center" wrapText="true"/>
    </xf>
    <xf numFmtId="183" fontId="25" fillId="0" borderId="3" xfId="0" applyNumberFormat="true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left"/>
    </xf>
    <xf numFmtId="178" fontId="23" fillId="0" borderId="3" xfId="0" applyNumberFormat="true" applyFont="true" applyFill="true" applyBorder="true" applyAlignment="true">
      <alignment horizontal="center"/>
    </xf>
    <xf numFmtId="181" fontId="23" fillId="0" borderId="3" xfId="0" applyNumberFormat="true" applyFont="true" applyFill="true" applyBorder="true" applyAlignment="true">
      <alignment horizontal="right"/>
    </xf>
    <xf numFmtId="178" fontId="26" fillId="0" borderId="3" xfId="0" applyNumberFormat="true" applyFont="true" applyFill="true" applyBorder="true" applyAlignment="true">
      <alignment horizontal="right" vertical="center"/>
    </xf>
    <xf numFmtId="178" fontId="9" fillId="0" borderId="3" xfId="0" applyNumberFormat="true" applyFont="true" applyFill="true" applyBorder="true" applyAlignment="true">
      <alignment horizontal="center"/>
    </xf>
    <xf numFmtId="181" fontId="23" fillId="0" borderId="3" xfId="0" applyNumberFormat="true" applyFont="true" applyFill="true" applyBorder="true" applyAlignment="true">
      <alignment horizontal="center"/>
    </xf>
    <xf numFmtId="178" fontId="9" fillId="0" borderId="3" xfId="0" applyNumberFormat="true" applyFont="true" applyFill="true" applyBorder="true" applyAlignment="true">
      <alignment horizontal="center" vertical="center"/>
    </xf>
    <xf numFmtId="181" fontId="9" fillId="0" borderId="3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/>
    </xf>
    <xf numFmtId="0" fontId="23" fillId="0" borderId="27" xfId="0" applyFont="true" applyFill="true" applyBorder="true" applyAlignment="true">
      <alignment horizontal="center"/>
    </xf>
    <xf numFmtId="0" fontId="23" fillId="0" borderId="4" xfId="0" applyFont="true" applyFill="true" applyBorder="true" applyAlignment="true">
      <alignment horizontal="center" vertical="center" wrapText="true"/>
    </xf>
    <xf numFmtId="182" fontId="9" fillId="0" borderId="0" xfId="0" applyNumberFormat="true" applyFont="true" applyFill="true" applyBorder="true" applyAlignment="true"/>
    <xf numFmtId="0" fontId="23" fillId="0" borderId="0" xfId="0" applyFont="true" applyFill="true" applyBorder="true" applyAlignment="true"/>
    <xf numFmtId="0" fontId="23" fillId="0" borderId="0" xfId="0" applyFont="true" applyFill="true" applyBorder="true" applyAlignment="true">
      <alignment horizontal="center"/>
    </xf>
    <xf numFmtId="0" fontId="27" fillId="0" borderId="0" xfId="0" applyFont="true" applyFill="true" applyBorder="true" applyAlignment="true">
      <alignment horizontal="center"/>
    </xf>
    <xf numFmtId="183" fontId="23" fillId="0" borderId="4" xfId="0" applyNumberFormat="true" applyFont="true" applyFill="true" applyBorder="true" applyAlignment="true">
      <alignment horizontal="center" vertical="center" wrapText="true"/>
    </xf>
    <xf numFmtId="181" fontId="25" fillId="0" borderId="3" xfId="0" applyNumberFormat="true" applyFont="true" applyFill="true" applyBorder="true" applyAlignment="true">
      <alignment horizontal="right"/>
    </xf>
    <xf numFmtId="181" fontId="23" fillId="0" borderId="4" xfId="0" applyNumberFormat="true" applyFont="true" applyFill="true" applyBorder="true" applyAlignment="true">
      <alignment horizontal="right"/>
    </xf>
    <xf numFmtId="181" fontId="19" fillId="0" borderId="3" xfId="0" applyNumberFormat="true" applyFont="true" applyFill="true" applyBorder="true" applyAlignment="true">
      <alignment horizontal="right"/>
    </xf>
    <xf numFmtId="181" fontId="4" fillId="0" borderId="3" xfId="0" applyNumberFormat="true" applyFont="true" applyFill="true" applyBorder="true" applyAlignment="true">
      <alignment horizontal="right"/>
    </xf>
    <xf numFmtId="181" fontId="4" fillId="0" borderId="3" xfId="0" applyNumberFormat="true" applyFont="true" applyFill="true" applyBorder="true" applyAlignment="true" applyProtection="true">
      <alignment horizontal="right"/>
    </xf>
    <xf numFmtId="0" fontId="26" fillId="0" borderId="0" xfId="0" applyFont="true" applyFill="true" applyBorder="true" applyAlignment="true">
      <alignment horizontal="center"/>
    </xf>
    <xf numFmtId="0" fontId="0" fillId="0" borderId="0" xfId="0" applyFill="true" applyAlignment="true"/>
    <xf numFmtId="0" fontId="7" fillId="0" borderId="0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3" fontId="0" fillId="0" borderId="4" xfId="0" applyNumberFormat="true" applyFont="true" applyFill="true" applyBorder="true" applyAlignment="true">
      <alignment horizontal="center" vertical="center"/>
    </xf>
    <xf numFmtId="0" fontId="28" fillId="0" borderId="2" xfId="0" applyFont="true" applyFill="true" applyBorder="true" applyAlignment="true"/>
    <xf numFmtId="0" fontId="28" fillId="0" borderId="3" xfId="0" applyFont="true" applyFill="true" applyBorder="true" applyAlignment="true">
      <alignment horizontal="center"/>
    </xf>
    <xf numFmtId="49" fontId="28" fillId="0" borderId="4" xfId="0" applyNumberFormat="true" applyFont="true" applyFill="true" applyBorder="true" applyAlignment="true">
      <alignment horizontal="center"/>
    </xf>
    <xf numFmtId="0" fontId="6" fillId="0" borderId="2" xfId="0" applyFont="true" applyFill="true" applyBorder="true" applyAlignment="true"/>
    <xf numFmtId="178" fontId="6" fillId="0" borderId="3" xfId="0" applyNumberFormat="true" applyFont="true" applyFill="true" applyBorder="true" applyAlignment="true">
      <alignment horizontal="center"/>
    </xf>
    <xf numFmtId="49" fontId="6" fillId="0" borderId="4" xfId="0" applyNumberFormat="true" applyFont="true" applyFill="true" applyBorder="true" applyAlignment="true">
      <alignment horizontal="center"/>
    </xf>
    <xf numFmtId="176" fontId="8" fillId="0" borderId="3" xfId="0" applyNumberFormat="true" applyFont="true" applyFill="true" applyBorder="true" applyAlignment="true">
      <alignment horizontal="center"/>
    </xf>
    <xf numFmtId="181" fontId="28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181" fontId="6" fillId="0" borderId="4" xfId="0" applyNumberFormat="true" applyFont="true" applyFill="true" applyBorder="true" applyAlignment="true">
      <alignment horizontal="center"/>
    </xf>
    <xf numFmtId="0" fontId="6" fillId="0" borderId="5" xfId="0" applyFont="true" applyFill="true" applyBorder="true" applyAlignment="true">
      <alignment vertical="center" wrapText="true"/>
    </xf>
    <xf numFmtId="178" fontId="0" fillId="0" borderId="3" xfId="0" applyNumberFormat="true" applyFont="true" applyBorder="true" applyAlignment="true">
      <alignment vertical="center"/>
    </xf>
    <xf numFmtId="182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8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8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J10" sqref="J10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1" t="s">
        <v>0</v>
      </c>
      <c r="B1" s="1"/>
      <c r="C1" s="1"/>
    </row>
    <row r="2" spans="3:3">
      <c r="C2" t="s">
        <v>1</v>
      </c>
    </row>
    <row r="3" ht="26.25" customHeight="true" spans="1:3">
      <c r="A3" s="4" t="s">
        <v>2</v>
      </c>
      <c r="B3" s="13" t="s">
        <v>3</v>
      </c>
      <c r="C3" s="14" t="s">
        <v>4</v>
      </c>
    </row>
    <row r="4" ht="21" customHeight="true" spans="1:5">
      <c r="A4" s="7" t="s">
        <v>0</v>
      </c>
      <c r="B4" s="243">
        <f>B9+B13+B17+B21+B25</f>
        <v>337641</v>
      </c>
      <c r="C4" s="244">
        <v>5.3</v>
      </c>
      <c r="D4">
        <f>B9+B13+B17+B21+B25</f>
        <v>337641</v>
      </c>
      <c r="E4" s="249"/>
    </row>
    <row r="5" ht="21" customHeight="true" spans="1:5">
      <c r="A5" s="25" t="s">
        <v>5</v>
      </c>
      <c r="B5" s="243">
        <f t="shared" ref="B5:B7" si="0">B10+B14+B18+B22+B26</f>
        <v>20297</v>
      </c>
      <c r="C5" s="244">
        <v>4.6</v>
      </c>
      <c r="D5">
        <f t="shared" ref="D5:D7" si="1">B10+B14+B18+B22+B26</f>
        <v>20297</v>
      </c>
      <c r="E5" s="249"/>
    </row>
    <row r="6" ht="21" customHeight="true" spans="1:5">
      <c r="A6" s="7" t="s">
        <v>6</v>
      </c>
      <c r="B6" s="243">
        <f t="shared" si="0"/>
        <v>231281</v>
      </c>
      <c r="C6" s="244">
        <v>6.6</v>
      </c>
      <c r="D6">
        <f t="shared" si="1"/>
        <v>231281</v>
      </c>
      <c r="E6" s="249"/>
    </row>
    <row r="7" ht="21" customHeight="true" spans="1:5">
      <c r="A7" s="7" t="s">
        <v>7</v>
      </c>
      <c r="B7" s="243">
        <f t="shared" si="0"/>
        <v>86063</v>
      </c>
      <c r="C7" s="21">
        <v>2.7</v>
      </c>
      <c r="D7">
        <f t="shared" si="1"/>
        <v>86063</v>
      </c>
      <c r="E7" s="249"/>
    </row>
    <row r="8" ht="21" customHeight="true" spans="1:3">
      <c r="A8" s="7" t="s">
        <v>8</v>
      </c>
      <c r="B8" s="245"/>
      <c r="C8" s="21"/>
    </row>
    <row r="9" ht="21" customHeight="true" spans="1:3">
      <c r="A9" s="7" t="s">
        <v>9</v>
      </c>
      <c r="B9" s="245">
        <v>231761</v>
      </c>
      <c r="C9" s="21">
        <v>5.8</v>
      </c>
    </row>
    <row r="10" ht="21" customHeight="true" spans="1:3">
      <c r="A10" s="25" t="s">
        <v>10</v>
      </c>
      <c r="B10" s="245">
        <v>7836</v>
      </c>
      <c r="C10" s="21">
        <v>4.7</v>
      </c>
    </row>
    <row r="11" ht="21" customHeight="true" spans="1:3">
      <c r="A11" s="7" t="s">
        <v>11</v>
      </c>
      <c r="B11" s="245">
        <v>182621</v>
      </c>
      <c r="C11" s="21">
        <v>6.3</v>
      </c>
    </row>
    <row r="12" ht="21" customHeight="true" spans="1:3">
      <c r="A12" s="7" t="s">
        <v>12</v>
      </c>
      <c r="B12" s="245">
        <v>41304</v>
      </c>
      <c r="C12" s="21">
        <v>4.2</v>
      </c>
    </row>
    <row r="13" ht="21" customHeight="true" spans="1:3">
      <c r="A13" s="7" t="s">
        <v>13</v>
      </c>
      <c r="B13" s="245">
        <v>13345</v>
      </c>
      <c r="C13" s="21">
        <v>5</v>
      </c>
    </row>
    <row r="14" ht="21" customHeight="true" spans="1:3">
      <c r="A14" s="25" t="s">
        <v>10</v>
      </c>
      <c r="B14" s="245">
        <v>774</v>
      </c>
      <c r="C14" s="21">
        <v>4.8</v>
      </c>
    </row>
    <row r="15" ht="21" customHeight="true" spans="1:3">
      <c r="A15" s="7" t="s">
        <v>11</v>
      </c>
      <c r="B15" s="246">
        <v>1852</v>
      </c>
      <c r="C15" s="21">
        <v>73.1</v>
      </c>
    </row>
    <row r="16" ht="21" customHeight="true" spans="1:3">
      <c r="A16" s="7" t="s">
        <v>12</v>
      </c>
      <c r="B16" s="245">
        <v>10719</v>
      </c>
      <c r="C16" s="21">
        <v>-0.5</v>
      </c>
    </row>
    <row r="17" ht="21" customHeight="true" spans="1:3">
      <c r="A17" s="7" t="s">
        <v>14</v>
      </c>
      <c r="B17" s="245">
        <v>55996</v>
      </c>
      <c r="C17" s="21">
        <v>5.5</v>
      </c>
    </row>
    <row r="18" ht="21" customHeight="true" spans="1:3">
      <c r="A18" s="25" t="s">
        <v>10</v>
      </c>
      <c r="B18" s="245">
        <v>5903</v>
      </c>
      <c r="C18" s="21">
        <v>4.6</v>
      </c>
    </row>
    <row r="19" ht="21" customHeight="true" spans="1:3">
      <c r="A19" s="7" t="s">
        <v>11</v>
      </c>
      <c r="B19" s="245">
        <v>35979</v>
      </c>
      <c r="C19" s="9">
        <v>6.4</v>
      </c>
    </row>
    <row r="20" ht="21" customHeight="true" spans="1:3">
      <c r="A20" s="7" t="s">
        <v>12</v>
      </c>
      <c r="B20" s="245">
        <v>14114</v>
      </c>
      <c r="C20" s="9">
        <v>4.1</v>
      </c>
    </row>
    <row r="21" ht="21" customHeight="true" spans="1:3">
      <c r="A21" s="7" t="s">
        <v>15</v>
      </c>
      <c r="B21" s="245">
        <v>20400</v>
      </c>
      <c r="C21" s="9">
        <v>-2.7</v>
      </c>
    </row>
    <row r="22" ht="21" customHeight="true" spans="1:3">
      <c r="A22" s="25" t="s">
        <v>10</v>
      </c>
      <c r="B22" s="246">
        <v>844</v>
      </c>
      <c r="C22" s="9">
        <v>3.6</v>
      </c>
    </row>
    <row r="23" ht="21" customHeight="true" spans="1:3">
      <c r="A23" s="7" t="s">
        <v>11</v>
      </c>
      <c r="B23" s="245">
        <v>5774</v>
      </c>
      <c r="C23" s="9">
        <v>-22</v>
      </c>
    </row>
    <row r="24" ht="21" customHeight="true" spans="1:3">
      <c r="A24" s="7" t="s">
        <v>12</v>
      </c>
      <c r="B24" s="245">
        <v>13782</v>
      </c>
      <c r="C24" s="9">
        <v>5.8</v>
      </c>
    </row>
    <row r="25" ht="21" customHeight="true" spans="1:3">
      <c r="A25" s="7" t="s">
        <v>16</v>
      </c>
      <c r="B25" s="246">
        <v>16139</v>
      </c>
      <c r="C25" s="21">
        <v>9.2</v>
      </c>
    </row>
    <row r="26" ht="21" customHeight="true" spans="1:3">
      <c r="A26" s="25" t="s">
        <v>10</v>
      </c>
      <c r="B26" s="245">
        <v>4940</v>
      </c>
      <c r="C26" s="9">
        <v>4.4</v>
      </c>
    </row>
    <row r="27" ht="21" customHeight="true" spans="1:3">
      <c r="A27" s="7" t="s">
        <v>11</v>
      </c>
      <c r="B27" s="245">
        <v>5055</v>
      </c>
      <c r="C27" s="9">
        <v>72.8</v>
      </c>
    </row>
    <row r="28" ht="21" customHeight="true" spans="1:3">
      <c r="A28" s="7" t="s">
        <v>12</v>
      </c>
      <c r="B28" s="245">
        <v>6144</v>
      </c>
      <c r="C28" s="9">
        <v>-9.7</v>
      </c>
    </row>
    <row r="29" spans="1:3">
      <c r="A29" s="247" t="s">
        <v>17</v>
      </c>
      <c r="B29" s="248"/>
      <c r="C29" s="248"/>
    </row>
  </sheetData>
  <mergeCells count="2">
    <mergeCell ref="A1:C1"/>
    <mergeCell ref="A29:C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H9" sqref="H9"/>
    </sheetView>
  </sheetViews>
  <sheetFormatPr defaultColWidth="9" defaultRowHeight="13.5" outlineLevelCol="2"/>
  <cols>
    <col min="1" max="1" width="17.3333333333333" style="226" customWidth="true"/>
    <col min="2" max="2" width="16.1047619047619" style="226" customWidth="true"/>
    <col min="3" max="3" width="17.2190476190476" style="226" customWidth="true"/>
    <col min="4" max="16384" width="9" style="226"/>
  </cols>
  <sheetData>
    <row r="1" ht="37.5" customHeight="true" spans="1:3">
      <c r="A1" s="227" t="s">
        <v>18</v>
      </c>
      <c r="B1" s="227"/>
      <c r="C1" s="227"/>
    </row>
    <row r="2" ht="27" customHeight="true" spans="1:3">
      <c r="A2" s="228" t="s">
        <v>1</v>
      </c>
      <c r="B2" s="228"/>
      <c r="C2" s="228"/>
    </row>
    <row r="3" ht="27" customHeight="true" spans="1:3">
      <c r="A3" s="229" t="s">
        <v>2</v>
      </c>
      <c r="B3" s="230" t="s">
        <v>3</v>
      </c>
      <c r="C3" s="231" t="s">
        <v>4</v>
      </c>
    </row>
    <row r="4" ht="27" customHeight="true" spans="1:3">
      <c r="A4" s="232" t="s">
        <v>19</v>
      </c>
      <c r="B4" s="233">
        <v>31341</v>
      </c>
      <c r="C4" s="234">
        <v>4.7</v>
      </c>
    </row>
    <row r="5" ht="27" customHeight="true" spans="1:3">
      <c r="A5" s="235" t="s">
        <v>20</v>
      </c>
      <c r="B5" s="236">
        <v>12637</v>
      </c>
      <c r="C5" s="237" t="s">
        <v>21</v>
      </c>
    </row>
    <row r="6" ht="27" customHeight="true" spans="1:3">
      <c r="A6" s="235" t="s">
        <v>22</v>
      </c>
      <c r="B6" s="236">
        <v>1356</v>
      </c>
      <c r="C6" s="237" t="s">
        <v>23</v>
      </c>
    </row>
    <row r="7" ht="27" customHeight="true" spans="1:3">
      <c r="A7" s="235" t="s">
        <v>24</v>
      </c>
      <c r="B7" s="236">
        <v>8627</v>
      </c>
      <c r="C7" s="237" t="s">
        <v>21</v>
      </c>
    </row>
    <row r="8" ht="27" customHeight="true" spans="1:3">
      <c r="A8" s="235" t="s">
        <v>25</v>
      </c>
      <c r="B8" s="236">
        <v>1575</v>
      </c>
      <c r="C8" s="237" t="s">
        <v>23</v>
      </c>
    </row>
    <row r="9" ht="27" customHeight="true" spans="1:3">
      <c r="A9" s="235" t="s">
        <v>26</v>
      </c>
      <c r="B9" s="236">
        <v>7146</v>
      </c>
      <c r="C9" s="237" t="s">
        <v>23</v>
      </c>
    </row>
    <row r="10" ht="27" customHeight="true" spans="1:3">
      <c r="A10" s="232" t="s">
        <v>27</v>
      </c>
      <c r="B10" s="238">
        <v>21641</v>
      </c>
      <c r="C10" s="239">
        <v>4.5</v>
      </c>
    </row>
    <row r="11" ht="27" customHeight="true" spans="1:3">
      <c r="A11" s="235" t="s">
        <v>28</v>
      </c>
      <c r="B11" s="240">
        <v>8453</v>
      </c>
      <c r="C11" s="241">
        <v>4.6</v>
      </c>
    </row>
    <row r="12" ht="27" customHeight="true" spans="1:3">
      <c r="A12" s="235" t="s">
        <v>29</v>
      </c>
      <c r="B12" s="240">
        <v>935</v>
      </c>
      <c r="C12" s="241">
        <v>4.3</v>
      </c>
    </row>
    <row r="13" ht="27" customHeight="true" spans="1:3">
      <c r="A13" s="235" t="s">
        <v>30</v>
      </c>
      <c r="B13" s="240">
        <v>6081</v>
      </c>
      <c r="C13" s="241">
        <v>4.6</v>
      </c>
    </row>
    <row r="14" ht="27" customHeight="true" spans="1:3">
      <c r="A14" s="235" t="s">
        <v>31</v>
      </c>
      <c r="B14" s="240">
        <v>1073</v>
      </c>
      <c r="C14" s="241">
        <v>4.3</v>
      </c>
    </row>
    <row r="15" ht="27" customHeight="true" spans="1:3">
      <c r="A15" s="235" t="s">
        <v>32</v>
      </c>
      <c r="B15" s="240">
        <v>5099</v>
      </c>
      <c r="C15" s="241">
        <v>4.3</v>
      </c>
    </row>
    <row r="16" spans="1:3">
      <c r="A16" s="242"/>
      <c r="B16" s="242"/>
      <c r="C16" s="242"/>
    </row>
  </sheetData>
  <mergeCells count="3">
    <mergeCell ref="A1:C1"/>
    <mergeCell ref="A2:C2"/>
    <mergeCell ref="A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H17" sqref="H17"/>
    </sheetView>
  </sheetViews>
  <sheetFormatPr defaultColWidth="10.2857142857143" defaultRowHeight="15.75"/>
  <cols>
    <col min="1" max="1" width="27.5714285714286" style="109" customWidth="true"/>
    <col min="2" max="2" width="15.2857142857143" style="112" customWidth="true"/>
    <col min="3" max="3" width="15.4285714285714" style="151" customWidth="true"/>
    <col min="4" max="4" width="13.2857142857143" style="109" customWidth="true"/>
    <col min="5" max="5" width="10.2857142857143" style="109"/>
    <col min="6" max="6" width="15.7142857142857" style="109"/>
    <col min="7" max="8" width="10.2857142857143" style="109"/>
    <col min="9" max="9" width="15.7142857142857" style="109"/>
    <col min="10" max="16384" width="10.2857142857143" style="109"/>
  </cols>
  <sheetData>
    <row r="1" spans="1:4">
      <c r="A1" s="217" t="s">
        <v>33</v>
      </c>
      <c r="B1" s="217"/>
      <c r="C1" s="218"/>
      <c r="D1" s="217"/>
    </row>
    <row r="2" spans="1:4">
      <c r="A2" s="132"/>
      <c r="B2" s="109"/>
      <c r="C2" s="109"/>
      <c r="D2" s="109" t="s">
        <v>34</v>
      </c>
    </row>
    <row r="3" ht="62.25" customHeight="true" spans="1:4">
      <c r="A3" s="200" t="s">
        <v>2</v>
      </c>
      <c r="B3" s="203" t="s">
        <v>35</v>
      </c>
      <c r="C3" s="203" t="s">
        <v>36</v>
      </c>
      <c r="D3" s="219" t="s">
        <v>37</v>
      </c>
    </row>
    <row r="4" s="216" customFormat="true" ht="19.5" customHeight="true" spans="1:4">
      <c r="A4" s="204" t="s">
        <v>38</v>
      </c>
      <c r="B4" s="220">
        <v>-2.94368734986337</v>
      </c>
      <c r="C4" s="220">
        <v>15.7</v>
      </c>
      <c r="D4" s="221">
        <f t="shared" ref="D4:D8" si="0">B4-C4</f>
        <v>-18.6436873498634</v>
      </c>
    </row>
    <row r="5" ht="19.5" customHeight="true" spans="1:4">
      <c r="A5" s="137" t="s">
        <v>39</v>
      </c>
      <c r="B5" s="222"/>
      <c r="C5" s="222"/>
      <c r="D5" s="120"/>
    </row>
    <row r="6" ht="19.5" customHeight="true" spans="1:4">
      <c r="A6" s="137" t="s">
        <v>28</v>
      </c>
      <c r="B6" s="223">
        <v>-1.4954625756713</v>
      </c>
      <c r="C6" s="222">
        <v>30.5</v>
      </c>
      <c r="D6" s="120">
        <f t="shared" si="0"/>
        <v>-31.9954625756713</v>
      </c>
    </row>
    <row r="7" ht="19.5" customHeight="true" spans="1:9">
      <c r="A7" s="137" t="s">
        <v>40</v>
      </c>
      <c r="B7" s="223">
        <v>-9.24761896831749</v>
      </c>
      <c r="C7" s="222">
        <v>-19.8</v>
      </c>
      <c r="D7" s="120">
        <f t="shared" si="0"/>
        <v>10.5523810316825</v>
      </c>
      <c r="I7" s="149"/>
    </row>
    <row r="8" ht="19.5" customHeight="true" spans="1:9">
      <c r="A8" s="137" t="s">
        <v>41</v>
      </c>
      <c r="B8" s="224">
        <v>-1.49770030080835</v>
      </c>
      <c r="C8" s="222">
        <v>-7.7</v>
      </c>
      <c r="D8" s="120">
        <f t="shared" si="0"/>
        <v>6.20229969919165</v>
      </c>
      <c r="I8" s="149"/>
    </row>
    <row r="9" ht="19.5" customHeight="true" spans="1:9">
      <c r="A9" s="137" t="s">
        <v>42</v>
      </c>
      <c r="B9" s="223"/>
      <c r="C9" s="222"/>
      <c r="D9" s="120"/>
      <c r="I9" s="149"/>
    </row>
    <row r="10" ht="19.5" customHeight="true" spans="1:9">
      <c r="A10" s="137" t="s">
        <v>43</v>
      </c>
      <c r="B10" s="223">
        <v>-53.9452855276986</v>
      </c>
      <c r="C10" s="222">
        <v>116.2</v>
      </c>
      <c r="D10" s="120">
        <f t="shared" ref="D10:D13" si="1">B10-C10</f>
        <v>-170.145285527699</v>
      </c>
      <c r="F10" s="149"/>
      <c r="I10" s="149"/>
    </row>
    <row r="11" ht="19.5" customHeight="true" spans="1:6">
      <c r="A11" s="137" t="s">
        <v>44</v>
      </c>
      <c r="B11" s="223">
        <v>-1.02836544440258</v>
      </c>
      <c r="C11" s="222">
        <v>13.5</v>
      </c>
      <c r="D11" s="120">
        <f t="shared" si="1"/>
        <v>-14.5283654444026</v>
      </c>
      <c r="F11" s="149"/>
    </row>
    <row r="12" ht="19.5" customHeight="true" spans="1:6">
      <c r="A12" s="137" t="s">
        <v>45</v>
      </c>
      <c r="B12" s="223">
        <v>2.56259049050676</v>
      </c>
      <c r="C12" s="222">
        <v>25.7</v>
      </c>
      <c r="D12" s="120">
        <f t="shared" si="1"/>
        <v>-23.1374095094932</v>
      </c>
      <c r="F12" s="149"/>
    </row>
    <row r="13" ht="19.5" customHeight="true" spans="1:6">
      <c r="A13" s="137" t="s">
        <v>46</v>
      </c>
      <c r="B13" s="223">
        <v>2.16643309784888</v>
      </c>
      <c r="C13" s="222">
        <v>84.5</v>
      </c>
      <c r="D13" s="120">
        <f t="shared" si="1"/>
        <v>-82.3335669021511</v>
      </c>
      <c r="F13" s="149"/>
    </row>
    <row r="14" ht="19.5" customHeight="true" spans="1:6">
      <c r="A14" s="137" t="s">
        <v>47</v>
      </c>
      <c r="B14" s="223"/>
      <c r="C14" s="222"/>
      <c r="D14" s="120"/>
      <c r="F14" s="149"/>
    </row>
    <row r="15" ht="19.5" customHeight="true" spans="1:6">
      <c r="A15" s="137" t="s">
        <v>48</v>
      </c>
      <c r="B15" s="223">
        <v>-1.12277517114089</v>
      </c>
      <c r="C15" s="222">
        <v>14.9</v>
      </c>
      <c r="D15" s="120">
        <f t="shared" ref="D15:D19" si="2">B15-C15</f>
        <v>-16.0227751711409</v>
      </c>
      <c r="F15" s="149"/>
    </row>
    <row r="16" ht="19.5" customHeight="true" spans="1:6">
      <c r="A16" s="137" t="s">
        <v>49</v>
      </c>
      <c r="B16" s="223">
        <v>-34.2411346500919</v>
      </c>
      <c r="C16" s="222">
        <v>1.5</v>
      </c>
      <c r="D16" s="120">
        <f t="shared" si="2"/>
        <v>-35.7411346500919</v>
      </c>
      <c r="F16" s="149"/>
    </row>
    <row r="17" ht="18.75" customHeight="true" spans="1:4">
      <c r="A17" s="137" t="s">
        <v>50</v>
      </c>
      <c r="B17" s="223"/>
      <c r="C17" s="222"/>
      <c r="D17" s="120"/>
    </row>
    <row r="18" ht="18.75" customHeight="true" spans="1:4">
      <c r="A18" s="137" t="s">
        <v>51</v>
      </c>
      <c r="B18" s="223">
        <v>2.43379654150312</v>
      </c>
      <c r="C18" s="222">
        <v>17.4</v>
      </c>
      <c r="D18" s="120">
        <f t="shared" si="2"/>
        <v>-14.9662034584969</v>
      </c>
    </row>
    <row r="19" ht="22.5" customHeight="true" spans="1:4">
      <c r="A19" s="137" t="s">
        <v>52</v>
      </c>
      <c r="B19" s="223">
        <v>-8.77410946665976</v>
      </c>
      <c r="C19" s="222">
        <v>14</v>
      </c>
      <c r="D19" s="120">
        <f t="shared" si="2"/>
        <v>-22.7741094666598</v>
      </c>
    </row>
    <row r="20" spans="1:1">
      <c r="A20" s="109" t="s">
        <v>53</v>
      </c>
    </row>
    <row r="21" s="216" customFormat="true" spans="1:256">
      <c r="A21" s="109"/>
      <c r="B21" s="112"/>
      <c r="C21" s="151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</row>
    <row r="23" s="216" customFormat="true" spans="1:256">
      <c r="A23" s="225"/>
      <c r="B23" s="111"/>
      <c r="C23" s="151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</row>
  </sheetData>
  <mergeCells count="2">
    <mergeCell ref="A1:D1"/>
    <mergeCell ref="A23:B23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I14" sqref="I14"/>
    </sheetView>
  </sheetViews>
  <sheetFormatPr defaultColWidth="10.2857142857143" defaultRowHeight="15.75"/>
  <cols>
    <col min="1" max="1" width="38.2857142857143" style="109" customWidth="true"/>
    <col min="2" max="2" width="19.5714285714286" style="109" hidden="true" customWidth="true"/>
    <col min="3" max="3" width="12.2857142857143" style="109" customWidth="true"/>
    <col min="4" max="4" width="13.2857142857143" style="152" customWidth="true"/>
    <col min="5" max="5" width="12.4285714285714" style="109" customWidth="true"/>
    <col min="6" max="7" width="10.2857142857143" style="109"/>
    <col min="8" max="9" width="15.7142857142857" style="109"/>
    <col min="10" max="16384" width="10.2857142857143" style="109"/>
  </cols>
  <sheetData>
    <row r="1" spans="1:5">
      <c r="A1" s="194" t="s">
        <v>54</v>
      </c>
      <c r="B1" s="195"/>
      <c r="C1" s="195"/>
      <c r="D1" s="196"/>
      <c r="E1" s="213"/>
    </row>
    <row r="2" s="109" customFormat="true" spans="1:5">
      <c r="A2" s="197"/>
      <c r="B2" s="198"/>
      <c r="C2" s="199"/>
      <c r="D2" s="199"/>
      <c r="E2" s="199" t="s">
        <v>34</v>
      </c>
    </row>
    <row r="3" ht="63" customHeight="true" spans="1:5">
      <c r="A3" s="200" t="s">
        <v>55</v>
      </c>
      <c r="B3" s="201" t="s">
        <v>56</v>
      </c>
      <c r="C3" s="202" t="s">
        <v>35</v>
      </c>
      <c r="D3" s="203" t="s">
        <v>36</v>
      </c>
      <c r="E3" s="214" t="s">
        <v>57</v>
      </c>
    </row>
    <row r="4" ht="16.5" customHeight="true" spans="1:5">
      <c r="A4" s="204" t="s">
        <v>58</v>
      </c>
      <c r="B4" s="205">
        <v>216827</v>
      </c>
      <c r="C4" s="206">
        <v>0.663342363831233</v>
      </c>
      <c r="D4" s="206">
        <v>17</v>
      </c>
      <c r="E4" s="120">
        <f t="shared" ref="E4:E7" si="0">C4-D4</f>
        <v>-16.3366576361688</v>
      </c>
    </row>
    <row r="5" ht="16.5" customHeight="true" spans="1:5">
      <c r="A5" s="137" t="s">
        <v>59</v>
      </c>
      <c r="B5" s="205"/>
      <c r="C5" s="206"/>
      <c r="D5" s="206"/>
      <c r="E5" s="120"/>
    </row>
    <row r="6" ht="19.5" customHeight="true" spans="1:9">
      <c r="A6" s="137" t="s">
        <v>43</v>
      </c>
      <c r="B6" s="207">
        <v>18598</v>
      </c>
      <c r="C6" s="121">
        <v>-37.3475166705251</v>
      </c>
      <c r="D6" s="121">
        <v>115.9</v>
      </c>
      <c r="E6" s="120">
        <f t="shared" si="0"/>
        <v>-153.247516670525</v>
      </c>
      <c r="H6" s="149"/>
      <c r="I6" s="149"/>
    </row>
    <row r="7" ht="19.5" customHeight="true" spans="1:9">
      <c r="A7" s="137" t="s">
        <v>44</v>
      </c>
      <c r="B7" s="207">
        <v>174174</v>
      </c>
      <c r="C7" s="121">
        <v>3.75971046715166</v>
      </c>
      <c r="D7" s="121">
        <v>12.6</v>
      </c>
      <c r="E7" s="120">
        <f t="shared" si="0"/>
        <v>-8.84028953284833</v>
      </c>
      <c r="H7" s="149"/>
      <c r="I7" s="149"/>
    </row>
    <row r="8" ht="19.5" customHeight="true" spans="1:9">
      <c r="A8" s="137" t="s">
        <v>60</v>
      </c>
      <c r="B8" s="207"/>
      <c r="C8" s="121"/>
      <c r="D8" s="121"/>
      <c r="E8" s="120"/>
      <c r="H8" s="149"/>
      <c r="I8" s="149"/>
    </row>
    <row r="9" ht="19.5" customHeight="true" spans="1:9">
      <c r="A9" s="137" t="s">
        <v>48</v>
      </c>
      <c r="B9" s="207">
        <v>124930</v>
      </c>
      <c r="C9" s="121">
        <v>3.63101037122894</v>
      </c>
      <c r="D9" s="121">
        <v>15.9</v>
      </c>
      <c r="E9" s="120">
        <f t="shared" ref="E9:E18" si="1">C9-D9</f>
        <v>-12.2689896287711</v>
      </c>
      <c r="H9" s="149"/>
      <c r="I9" s="149"/>
    </row>
    <row r="10" ht="19.5" customHeight="true" spans="1:9">
      <c r="A10" s="137" t="s">
        <v>49</v>
      </c>
      <c r="B10" s="208">
        <v>63592</v>
      </c>
      <c r="C10" s="121">
        <v>-29.0461842874488</v>
      </c>
      <c r="D10" s="121">
        <v>20</v>
      </c>
      <c r="E10" s="120">
        <f t="shared" si="1"/>
        <v>-49.0461842874488</v>
      </c>
      <c r="H10" s="149"/>
      <c r="I10" s="149"/>
    </row>
    <row r="11" ht="19.5" customHeight="true" spans="1:9">
      <c r="A11" s="137" t="s">
        <v>61</v>
      </c>
      <c r="B11" s="209"/>
      <c r="C11" s="121"/>
      <c r="D11" s="121"/>
      <c r="E11" s="120"/>
      <c r="I11" s="149"/>
    </row>
    <row r="12" ht="19.5" customHeight="true" spans="1:5">
      <c r="A12" s="137" t="s">
        <v>62</v>
      </c>
      <c r="B12" s="210">
        <v>97327</v>
      </c>
      <c r="C12" s="121">
        <v>6.86158710355742</v>
      </c>
      <c r="D12" s="121">
        <v>19.2</v>
      </c>
      <c r="E12" s="120">
        <f t="shared" si="1"/>
        <v>-12.3384128964426</v>
      </c>
    </row>
    <row r="13" ht="19.5" customHeight="true" spans="1:5">
      <c r="A13" s="137" t="s">
        <v>63</v>
      </c>
      <c r="B13" s="210">
        <v>119501</v>
      </c>
      <c r="C13" s="121">
        <v>-5.70507761397314</v>
      </c>
      <c r="D13" s="121">
        <v>14.7</v>
      </c>
      <c r="E13" s="120">
        <f t="shared" si="1"/>
        <v>-20.4050776139731</v>
      </c>
    </row>
    <row r="14" ht="19.5" customHeight="true" spans="1:5">
      <c r="A14" s="204" t="s">
        <v>64</v>
      </c>
      <c r="B14" s="209">
        <v>98.25</v>
      </c>
      <c r="C14" s="206">
        <v>99.4752412684493</v>
      </c>
      <c r="D14" s="206">
        <v>96.5</v>
      </c>
      <c r="E14" s="120">
        <f t="shared" si="1"/>
        <v>2.9752412684493</v>
      </c>
    </row>
    <row r="15" ht="19.5" customHeight="true" spans="1:5">
      <c r="A15" s="137" t="s">
        <v>65</v>
      </c>
      <c r="B15" s="211">
        <f>17440/B6*100</f>
        <v>93.7735240348425</v>
      </c>
      <c r="C15" s="121">
        <v>101.452830939564</v>
      </c>
      <c r="D15" s="121">
        <v>60.7</v>
      </c>
      <c r="E15" s="120">
        <f t="shared" si="1"/>
        <v>40.7528309395635</v>
      </c>
    </row>
    <row r="16" ht="19.5" customHeight="true" spans="1:5">
      <c r="A16" s="137" t="s">
        <v>66</v>
      </c>
      <c r="B16" s="211">
        <f>172786/B7*100</f>
        <v>99.2030957548199</v>
      </c>
      <c r="C16" s="121">
        <v>99.3779686461465</v>
      </c>
      <c r="D16" s="121">
        <v>99.5</v>
      </c>
      <c r="E16" s="120">
        <f t="shared" si="1"/>
        <v>-0.122031353853515</v>
      </c>
    </row>
    <row r="17" ht="19.5" customHeight="true" spans="1:5">
      <c r="A17" s="137" t="s">
        <v>67</v>
      </c>
      <c r="B17" s="211">
        <f>124930/B9*100</f>
        <v>100</v>
      </c>
      <c r="C17" s="121">
        <v>99.5787143241188</v>
      </c>
      <c r="D17" s="121">
        <v>99.6</v>
      </c>
      <c r="E17" s="120">
        <f t="shared" si="1"/>
        <v>-0.0212856758812165</v>
      </c>
    </row>
    <row r="18" ht="19.5" customHeight="true" spans="1:5">
      <c r="A18" s="212" t="s">
        <v>68</v>
      </c>
      <c r="B18" s="211">
        <f>61159/B10*100</f>
        <v>96.1740470499434</v>
      </c>
      <c r="C18" s="121">
        <v>133.413613892762</v>
      </c>
      <c r="D18" s="121">
        <v>128.5</v>
      </c>
      <c r="E18" s="120">
        <f t="shared" si="1"/>
        <v>4.91361389276207</v>
      </c>
    </row>
    <row r="19" hidden="true" spans="5:5">
      <c r="E19" s="215">
        <f>B19-C19</f>
        <v>0</v>
      </c>
    </row>
    <row r="20" hidden="true" spans="5:5">
      <c r="E20" s="215">
        <f>B20-C20</f>
        <v>0</v>
      </c>
    </row>
    <row r="21" ht="19.5" customHeight="true"/>
    <row r="22" ht="18.75" customHeight="true"/>
  </sheetData>
  <mergeCells count="1">
    <mergeCell ref="A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6"/>
  <sheetViews>
    <sheetView tabSelected="1" topLeftCell="B1" workbookViewId="0">
      <selection activeCell="AC17" sqref="AC17"/>
    </sheetView>
  </sheetViews>
  <sheetFormatPr defaultColWidth="10.2857142857143" defaultRowHeight="15.75"/>
  <cols>
    <col min="1" max="1" width="12" style="153" hidden="true" customWidth="true"/>
    <col min="2" max="2" width="15.7142857142857" style="153" customWidth="true"/>
    <col min="3" max="3" width="17.2857142857143" style="155" customWidth="true"/>
    <col min="4" max="4" width="17.1428571428571" style="156" customWidth="true"/>
    <col min="5" max="5" width="15.8571428571429" style="156" hidden="true" customWidth="true"/>
    <col min="6" max="6" width="18.2857142857143" style="156" customWidth="true"/>
    <col min="7" max="7" width="18.2857142857143" style="156" hidden="true" customWidth="true"/>
    <col min="8" max="12" width="10.2857142857143" style="153" hidden="true" customWidth="true"/>
    <col min="13" max="13" width="11.5714285714286" style="153" hidden="true" customWidth="true"/>
    <col min="14" max="16" width="10.2857142857143" style="153" hidden="true" customWidth="true"/>
    <col min="17" max="17" width="11.5714285714286" style="153" hidden="true" customWidth="true"/>
    <col min="18" max="18" width="10.2857142857143" style="153" hidden="true" customWidth="true"/>
    <col min="19" max="221" width="10.2857142857143" style="153"/>
    <col min="222" max="16384" width="10.2857142857143" style="157"/>
  </cols>
  <sheetData>
    <row r="1" s="153" customFormat="true" spans="2:256">
      <c r="B1" s="158" t="s">
        <v>69</v>
      </c>
      <c r="C1" s="158"/>
      <c r="D1" s="158"/>
      <c r="E1" s="158"/>
      <c r="F1" s="158"/>
      <c r="G1" s="158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</row>
    <row r="2" s="153" customFormat="true" ht="15" customHeight="true" spans="2:256">
      <c r="B2" s="159"/>
      <c r="C2" s="159"/>
      <c r="D2" s="160"/>
      <c r="E2" s="159"/>
      <c r="F2" s="159"/>
      <c r="G2" s="159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</row>
    <row r="3" s="154" customFormat="true" ht="27.75" customHeight="true" spans="2:17">
      <c r="B3" s="161" t="s">
        <v>2</v>
      </c>
      <c r="C3" s="162" t="s">
        <v>70</v>
      </c>
      <c r="D3" s="163" t="s">
        <v>71</v>
      </c>
      <c r="E3" s="179" t="s">
        <v>72</v>
      </c>
      <c r="F3" s="180" t="s">
        <v>4</v>
      </c>
      <c r="G3" s="181">
        <v>2022</v>
      </c>
      <c r="H3" s="182" t="s">
        <v>73</v>
      </c>
      <c r="I3" s="182" t="s">
        <v>74</v>
      </c>
      <c r="J3" s="182" t="s">
        <v>75</v>
      </c>
      <c r="K3" s="182" t="s">
        <v>76</v>
      </c>
      <c r="L3" s="182" t="s">
        <v>77</v>
      </c>
      <c r="M3" s="182" t="s">
        <v>78</v>
      </c>
      <c r="N3" s="182" t="s">
        <v>73</v>
      </c>
      <c r="O3" s="182" t="s">
        <v>75</v>
      </c>
      <c r="P3" s="182" t="s">
        <v>76</v>
      </c>
      <c r="Q3" s="182" t="s">
        <v>79</v>
      </c>
    </row>
    <row r="4" s="154" customFormat="true" ht="22.5" customHeight="true" spans="2:13">
      <c r="B4" s="164" t="s">
        <v>80</v>
      </c>
      <c r="C4" s="165" t="s">
        <v>81</v>
      </c>
      <c r="D4" s="166">
        <v>146</v>
      </c>
      <c r="E4" s="183">
        <v>136.5</v>
      </c>
      <c r="F4" s="184">
        <f t="shared" ref="F4:F11" si="0">(D4-E4)/E4*100</f>
        <v>6.95970695970696</v>
      </c>
      <c r="G4" s="185"/>
      <c r="H4" s="154">
        <v>96.3</v>
      </c>
      <c r="J4" s="154">
        <f>451308/10000</f>
        <v>45.1308</v>
      </c>
      <c r="K4" s="154">
        <v>5.199428</v>
      </c>
      <c r="M4" s="154">
        <f t="shared" ref="M4:M19" si="1">H4+J4+K4+I4+L4</f>
        <v>146.630228</v>
      </c>
    </row>
    <row r="5" s="154" customFormat="true" ht="20" customHeight="true" spans="2:13">
      <c r="B5" s="164" t="s">
        <v>82</v>
      </c>
      <c r="C5" s="165" t="s">
        <v>83</v>
      </c>
      <c r="D5" s="167">
        <v>2627.39</v>
      </c>
      <c r="E5" s="183">
        <v>2106</v>
      </c>
      <c r="F5" s="184">
        <f t="shared" si="0"/>
        <v>24.7573599240266</v>
      </c>
      <c r="G5" s="185"/>
      <c r="H5" s="154">
        <v>2627.39</v>
      </c>
      <c r="M5" s="154">
        <f t="shared" si="1"/>
        <v>2627.39</v>
      </c>
    </row>
    <row r="6" s="154" customFormat="true" ht="18" customHeight="true" spans="2:13">
      <c r="B6" s="164" t="s">
        <v>84</v>
      </c>
      <c r="C6" s="165" t="s">
        <v>83</v>
      </c>
      <c r="D6" s="167">
        <v>1104.15</v>
      </c>
      <c r="E6" s="186">
        <v>1249</v>
      </c>
      <c r="F6" s="184">
        <f t="shared" si="0"/>
        <v>-11.5972778222578</v>
      </c>
      <c r="G6" s="185"/>
      <c r="H6" s="154">
        <v>1104.15</v>
      </c>
      <c r="M6" s="154">
        <f t="shared" si="1"/>
        <v>1104.15</v>
      </c>
    </row>
    <row r="7" s="154" customFormat="true" ht="16.5" customHeight="true" spans="2:13">
      <c r="B7" s="164" t="s">
        <v>85</v>
      </c>
      <c r="C7" s="165" t="s">
        <v>83</v>
      </c>
      <c r="D7" s="167">
        <v>4544</v>
      </c>
      <c r="E7" s="187">
        <v>6584</v>
      </c>
      <c r="F7" s="184">
        <f t="shared" si="0"/>
        <v>-30.9842041312272</v>
      </c>
      <c r="G7" s="185"/>
      <c r="J7" s="154">
        <v>4544</v>
      </c>
      <c r="M7" s="154">
        <f t="shared" si="1"/>
        <v>4544</v>
      </c>
    </row>
    <row r="8" s="154" customFormat="true" ht="18" customHeight="true" spans="2:13">
      <c r="B8" s="164" t="s">
        <v>86</v>
      </c>
      <c r="C8" s="165" t="s">
        <v>83</v>
      </c>
      <c r="D8" s="168">
        <v>1941.9</v>
      </c>
      <c r="E8" s="183">
        <v>6375</v>
      </c>
      <c r="F8" s="184">
        <f t="shared" si="0"/>
        <v>-69.5388235294118</v>
      </c>
      <c r="G8" s="185"/>
      <c r="H8" s="154">
        <v>1942</v>
      </c>
      <c r="M8" s="154">
        <f t="shared" si="1"/>
        <v>1942</v>
      </c>
    </row>
    <row r="9" s="154" customFormat="true" ht="18" hidden="true" customHeight="true" spans="2:13">
      <c r="B9" s="164" t="s">
        <v>87</v>
      </c>
      <c r="C9" s="165" t="s">
        <v>83</v>
      </c>
      <c r="D9" s="167">
        <v>59.88</v>
      </c>
      <c r="E9" s="186">
        <v>27</v>
      </c>
      <c r="F9" s="184">
        <f t="shared" si="0"/>
        <v>121.777777777778</v>
      </c>
      <c r="G9" s="185"/>
      <c r="H9" s="154">
        <v>60</v>
      </c>
      <c r="M9" s="154">
        <f t="shared" si="1"/>
        <v>60</v>
      </c>
    </row>
    <row r="10" s="154" customFormat="true" ht="18" hidden="true" customHeight="true" spans="2:13">
      <c r="B10" s="164" t="s">
        <v>88</v>
      </c>
      <c r="C10" s="165" t="s">
        <v>83</v>
      </c>
      <c r="D10" s="166">
        <v>7.5</v>
      </c>
      <c r="E10" s="188">
        <v>7</v>
      </c>
      <c r="F10" s="184">
        <f t="shared" si="0"/>
        <v>7.14285714285714</v>
      </c>
      <c r="G10" s="185"/>
      <c r="M10" s="154">
        <f t="shared" si="1"/>
        <v>0</v>
      </c>
    </row>
    <row r="11" s="154" customFormat="true" ht="18" hidden="true" customHeight="true" spans="2:13">
      <c r="B11" s="164" t="s">
        <v>89</v>
      </c>
      <c r="C11" s="165" t="s">
        <v>83</v>
      </c>
      <c r="D11" s="168">
        <v>7.1</v>
      </c>
      <c r="E11" s="183">
        <v>1</v>
      </c>
      <c r="F11" s="184">
        <f t="shared" si="0"/>
        <v>610</v>
      </c>
      <c r="G11" s="185"/>
      <c r="H11" s="154">
        <v>7.1</v>
      </c>
      <c r="M11" s="154">
        <f t="shared" si="1"/>
        <v>7.1</v>
      </c>
    </row>
    <row r="12" s="154" customFormat="true" ht="18" hidden="true" customHeight="true" spans="2:13">
      <c r="B12" s="164" t="s">
        <v>90</v>
      </c>
      <c r="C12" s="165" t="s">
        <v>83</v>
      </c>
      <c r="D12" s="168">
        <v>0</v>
      </c>
      <c r="E12" s="183">
        <v>400</v>
      </c>
      <c r="F12" s="184">
        <v>-100</v>
      </c>
      <c r="G12" s="185"/>
      <c r="M12" s="154">
        <f t="shared" si="1"/>
        <v>0</v>
      </c>
    </row>
    <row r="13" s="154" customFormat="true" ht="18" customHeight="true" spans="2:13">
      <c r="B13" s="164" t="s">
        <v>91</v>
      </c>
      <c r="C13" s="165" t="s">
        <v>83</v>
      </c>
      <c r="D13" s="168">
        <v>117289</v>
      </c>
      <c r="E13" s="183">
        <v>223750</v>
      </c>
      <c r="F13" s="184">
        <f t="shared" ref="F13:F16" si="2">(D13-E13)/E13*100</f>
        <v>-47.5803351955307</v>
      </c>
      <c r="G13" s="185"/>
      <c r="H13" s="154">
        <v>117289</v>
      </c>
      <c r="M13" s="154">
        <f t="shared" si="1"/>
        <v>117289</v>
      </c>
    </row>
    <row r="14" s="154" customFormat="true" ht="18" customHeight="true" spans="2:13">
      <c r="B14" s="164" t="s">
        <v>92</v>
      </c>
      <c r="C14" s="165" t="s">
        <v>83</v>
      </c>
      <c r="D14" s="168">
        <v>77805</v>
      </c>
      <c r="E14" s="168">
        <v>159047</v>
      </c>
      <c r="F14" s="184">
        <f t="shared" si="2"/>
        <v>-51.080498217508</v>
      </c>
      <c r="G14" s="185"/>
      <c r="H14" s="154">
        <v>77805</v>
      </c>
      <c r="M14" s="154">
        <f t="shared" si="1"/>
        <v>77805</v>
      </c>
    </row>
    <row r="15" s="154" customFormat="true" ht="18" customHeight="true" spans="2:13">
      <c r="B15" s="164" t="s">
        <v>93</v>
      </c>
      <c r="C15" s="165" t="s">
        <v>94</v>
      </c>
      <c r="D15" s="168">
        <v>17436</v>
      </c>
      <c r="E15" s="183">
        <v>15138</v>
      </c>
      <c r="F15" s="184">
        <f t="shared" si="2"/>
        <v>15.1803408640507</v>
      </c>
      <c r="G15" s="185"/>
      <c r="J15" s="154">
        <v>17436</v>
      </c>
      <c r="M15" s="154">
        <f t="shared" si="1"/>
        <v>17436</v>
      </c>
    </row>
    <row r="16" s="154" customFormat="true" ht="18" customHeight="true" spans="2:13">
      <c r="B16" s="169" t="s">
        <v>95</v>
      </c>
      <c r="C16" s="170" t="s">
        <v>83</v>
      </c>
      <c r="D16" s="166">
        <v>118.06</v>
      </c>
      <c r="E16" s="189">
        <v>955</v>
      </c>
      <c r="F16" s="184">
        <f t="shared" si="2"/>
        <v>-87.6376963350785</v>
      </c>
      <c r="G16" s="185"/>
      <c r="J16" s="154">
        <v>118.06</v>
      </c>
      <c r="M16" s="154">
        <f t="shared" si="1"/>
        <v>118.06</v>
      </c>
    </row>
    <row r="17" s="154" customFormat="true" ht="18" customHeight="true" spans="2:13">
      <c r="B17" s="169" t="s">
        <v>96</v>
      </c>
      <c r="C17" s="170" t="s">
        <v>97</v>
      </c>
      <c r="D17" s="166" t="s">
        <v>98</v>
      </c>
      <c r="E17" s="166" t="s">
        <v>98</v>
      </c>
      <c r="F17" s="190" t="s">
        <v>98</v>
      </c>
      <c r="G17" s="185"/>
      <c r="M17" s="154">
        <f t="shared" si="1"/>
        <v>0</v>
      </c>
    </row>
    <row r="18" s="154" customFormat="true" ht="18" hidden="true" customHeight="true" spans="2:13">
      <c r="B18" s="171" t="s">
        <v>99</v>
      </c>
      <c r="C18" s="172" t="s">
        <v>83</v>
      </c>
      <c r="D18" s="173"/>
      <c r="E18" s="183"/>
      <c r="F18" s="191" t="e">
        <f>(D18-E18)/E18*100</f>
        <v>#DIV/0!</v>
      </c>
      <c r="G18" s="185"/>
      <c r="M18" s="154">
        <f t="shared" si="1"/>
        <v>0</v>
      </c>
    </row>
    <row r="19" s="154" customFormat="true" ht="18" hidden="true" customHeight="true" spans="2:13">
      <c r="B19" s="171" t="s">
        <v>100</v>
      </c>
      <c r="C19" s="174" t="s">
        <v>83</v>
      </c>
      <c r="D19" s="175"/>
      <c r="E19" s="192"/>
      <c r="F19" s="191" t="e">
        <f>(D19-E19)/E19*100</f>
        <v>#DIV/0!</v>
      </c>
      <c r="G19" s="185"/>
      <c r="M19" s="154">
        <f t="shared" si="1"/>
        <v>0</v>
      </c>
    </row>
    <row r="20" s="154" customFormat="true" ht="18" customHeight="true" spans="2:7">
      <c r="B20" s="176" t="s">
        <v>101</v>
      </c>
      <c r="C20" s="176"/>
      <c r="D20" s="176"/>
      <c r="E20" s="176"/>
      <c r="F20" s="176"/>
      <c r="G20" s="193"/>
    </row>
    <row r="21" s="153" customFormat="true" spans="2:256">
      <c r="B21" s="176"/>
      <c r="C21" s="176"/>
      <c r="D21" s="176"/>
      <c r="E21" s="176"/>
      <c r="F21" s="176"/>
      <c r="G21" s="156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</row>
    <row r="22" s="153" customFormat="true" spans="2:256">
      <c r="B22" s="176"/>
      <c r="C22" s="176"/>
      <c r="D22" s="176"/>
      <c r="E22" s="176"/>
      <c r="F22" s="176"/>
      <c r="G22" s="156"/>
      <c r="M22" s="153">
        <f>M4/10000</f>
        <v>0.0146630228</v>
      </c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</row>
    <row r="23" s="153" customFormat="true" spans="3:256">
      <c r="C23" s="155"/>
      <c r="D23" s="177"/>
      <c r="E23" s="156"/>
      <c r="F23" s="156"/>
      <c r="G23" s="181">
        <v>2021</v>
      </c>
      <c r="M23" s="153">
        <f>H23+I23+J23+K23+L23</f>
        <v>0</v>
      </c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</row>
    <row r="24" s="153" customFormat="true" spans="3:256">
      <c r="C24" s="155"/>
      <c r="D24" s="177"/>
      <c r="E24" s="156"/>
      <c r="F24" s="156"/>
      <c r="G24" s="156"/>
      <c r="M24" s="153">
        <f>M23/10000</f>
        <v>0</v>
      </c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</row>
    <row r="25" s="153" customFormat="true" spans="3:256">
      <c r="C25" s="155"/>
      <c r="D25" s="177"/>
      <c r="E25" s="156"/>
      <c r="F25" s="156"/>
      <c r="G25" s="156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</row>
    <row r="26" s="153" customFormat="true" spans="3:256">
      <c r="C26" s="155"/>
      <c r="D26" s="177"/>
      <c r="E26" s="156"/>
      <c r="F26" s="156"/>
      <c r="G26" s="156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</row>
    <row r="27" s="153" customFormat="true" spans="3:256">
      <c r="C27" s="155"/>
      <c r="D27" s="177"/>
      <c r="E27" s="156"/>
      <c r="F27" s="156"/>
      <c r="G27" s="156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</row>
    <row r="28" s="153" customFormat="true" spans="3:256">
      <c r="C28" s="155"/>
      <c r="D28" s="177"/>
      <c r="E28" s="156"/>
      <c r="F28" s="156"/>
      <c r="G28" s="156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</row>
    <row r="29" s="153" customFormat="true" spans="3:256">
      <c r="C29" s="155"/>
      <c r="D29" s="177"/>
      <c r="E29" s="156"/>
      <c r="F29" s="156"/>
      <c r="G29" s="156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</row>
    <row r="30" s="153" customFormat="true" spans="3:256">
      <c r="C30" s="155"/>
      <c r="D30" s="177"/>
      <c r="E30" s="156"/>
      <c r="F30" s="156"/>
      <c r="G30" s="156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</row>
    <row r="31" s="153" customFormat="true" spans="3:256">
      <c r="C31" s="155"/>
      <c r="D31" s="177"/>
      <c r="E31" s="156"/>
      <c r="F31" s="156"/>
      <c r="G31" s="156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</row>
    <row r="32" s="153" customFormat="true" spans="3:256">
      <c r="C32" s="155"/>
      <c r="D32" s="177"/>
      <c r="E32" s="156"/>
      <c r="F32" s="156"/>
      <c r="G32" s="156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</row>
    <row r="33" s="153" customFormat="true" spans="3:256">
      <c r="C33" s="155"/>
      <c r="D33" s="177"/>
      <c r="E33" s="156"/>
      <c r="F33" s="156"/>
      <c r="G33" s="156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</row>
    <row r="34" s="153" customFormat="true" spans="3:256">
      <c r="C34" s="155"/>
      <c r="D34" s="156"/>
      <c r="E34" s="156"/>
      <c r="F34" s="156"/>
      <c r="G34" s="156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</row>
    <row r="35" s="153" customFormat="true" spans="3:256">
      <c r="C35" s="155"/>
      <c r="D35" s="156"/>
      <c r="E35" s="156"/>
      <c r="F35" s="156"/>
      <c r="G35" s="156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</row>
    <row r="36" s="153" customFormat="true" spans="3:256">
      <c r="C36" s="155"/>
      <c r="D36" s="156"/>
      <c r="E36" s="156"/>
      <c r="F36" s="156"/>
      <c r="G36" s="156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</row>
    <row r="37" s="153" customFormat="true" spans="3:256">
      <c r="C37" s="155"/>
      <c r="D37" s="156"/>
      <c r="E37" s="156"/>
      <c r="F37" s="156"/>
      <c r="G37" s="156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</row>
    <row r="38" s="153" customFormat="true" spans="3:256">
      <c r="C38" s="155"/>
      <c r="D38" s="156"/>
      <c r="E38" s="156"/>
      <c r="F38" s="156"/>
      <c r="G38" s="156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</row>
    <row r="39" s="153" customFormat="true" spans="3:256">
      <c r="C39" s="155"/>
      <c r="D39" s="156"/>
      <c r="E39" s="156"/>
      <c r="F39" s="156"/>
      <c r="G39" s="156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</row>
    <row r="40" s="153" customFormat="true" spans="3:256">
      <c r="C40" s="155"/>
      <c r="D40" s="156"/>
      <c r="E40" s="156"/>
      <c r="F40" s="156"/>
      <c r="G40" s="156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</row>
    <row r="41" s="153" customFormat="true" spans="3:256">
      <c r="C41" s="155"/>
      <c r="D41" s="156"/>
      <c r="E41" s="156"/>
      <c r="F41" s="156"/>
      <c r="G41" s="156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</row>
    <row r="42" s="153" customFormat="true" ht="25.5" hidden="true" customHeight="true" spans="2:256">
      <c r="B42" s="178"/>
      <c r="C42" s="155"/>
      <c r="D42" s="156"/>
      <c r="E42" s="156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</row>
    <row r="43" s="153" customFormat="true" spans="3:256">
      <c r="C43" s="155"/>
      <c r="D43" s="156"/>
      <c r="E43" s="156"/>
      <c r="F43" s="156"/>
      <c r="G43" s="156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</row>
    <row r="44" s="153" customFormat="true" ht="17.25" customHeight="true" spans="222:256"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</row>
    <row r="45" s="153" customFormat="true" ht="17.25" customHeight="true" spans="222:256"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</row>
    <row r="46" s="153" customFormat="true" ht="17.25" customHeight="true" spans="222:256"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</row>
    <row r="47" s="153" customFormat="true" ht="17.25" customHeight="true" spans="222:256"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</row>
    <row r="48" s="153" customFormat="true" ht="17.25" customHeight="true" spans="222:256"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</row>
    <row r="49" s="153" customFormat="true" ht="19.5" customHeight="true" spans="222:256"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  <c r="IS49" s="157"/>
      <c r="IT49" s="157"/>
      <c r="IU49" s="157"/>
      <c r="IV49" s="157"/>
    </row>
    <row r="50" s="153" customFormat="true" ht="21" customHeight="true" spans="222:256"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  <c r="IT50" s="157"/>
      <c r="IU50" s="157"/>
      <c r="IV50" s="157"/>
    </row>
    <row r="51" s="153" customFormat="true" ht="18.75" customHeight="true" spans="222:256"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  <c r="IS51" s="157"/>
      <c r="IT51" s="157"/>
      <c r="IU51" s="157"/>
      <c r="IV51" s="157"/>
    </row>
    <row r="52" s="153" customFormat="true" spans="222:256"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  <c r="IS52" s="157"/>
      <c r="IT52" s="157"/>
      <c r="IU52" s="157"/>
      <c r="IV52" s="157"/>
    </row>
    <row r="53" s="153" customFormat="true" spans="3:256">
      <c r="C53" s="155"/>
      <c r="D53" s="156"/>
      <c r="E53" s="156"/>
      <c r="F53" s="156"/>
      <c r="G53" s="156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  <c r="IS53" s="157"/>
      <c r="IT53" s="157"/>
      <c r="IU53" s="157"/>
      <c r="IV53" s="157"/>
    </row>
    <row r="54" s="153" customFormat="true" spans="222:256"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  <c r="IS54" s="157"/>
      <c r="IT54" s="157"/>
      <c r="IU54" s="157"/>
      <c r="IV54" s="157"/>
    </row>
    <row r="55" s="153" customFormat="true" spans="222:256"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  <c r="IS55" s="157"/>
      <c r="IT55" s="157"/>
      <c r="IU55" s="157"/>
      <c r="IV55" s="157"/>
    </row>
    <row r="56" s="153" customFormat="true" spans="6:256">
      <c r="F56" s="156"/>
      <c r="G56" s="156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  <c r="IS56" s="157"/>
      <c r="IT56" s="157"/>
      <c r="IU56" s="157"/>
      <c r="IV56" s="157"/>
    </row>
  </sheetData>
  <mergeCells count="2">
    <mergeCell ref="B1:F1"/>
    <mergeCell ref="B20:F22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O8" sqref="O8"/>
    </sheetView>
  </sheetViews>
  <sheetFormatPr defaultColWidth="10.2857142857143" defaultRowHeight="15.75"/>
  <cols>
    <col min="1" max="1" width="8.28571428571429" style="109" hidden="true" customWidth="true"/>
    <col min="2" max="2" width="21.7142857142857" style="109" hidden="true" customWidth="true"/>
    <col min="3" max="3" width="12.1428571428571" style="110" hidden="true" customWidth="true"/>
    <col min="4" max="4" width="24" style="109" hidden="true" customWidth="true"/>
    <col min="5" max="5" width="0.142857142857143" style="109" customWidth="true"/>
    <col min="6" max="6" width="21.7142857142857" style="109" customWidth="true"/>
    <col min="7" max="7" width="13.4285714285714" style="110" customWidth="true"/>
    <col min="8" max="8" width="13.4285714285714" style="110" hidden="true" customWidth="true"/>
    <col min="9" max="9" width="18.8571428571429" style="109" customWidth="true"/>
    <col min="10" max="10" width="12.4285714285714" style="109" customWidth="true"/>
    <col min="11" max="13" width="14.4285714285714" style="109"/>
    <col min="14" max="14" width="10.2857142857143" style="109"/>
    <col min="15" max="15" width="47.4285714285714" style="109" customWidth="true"/>
    <col min="16" max="19" width="10.2857142857143" style="109"/>
    <col min="20" max="21" width="11.8571428571429" style="109"/>
    <col min="22" max="16384" width="10.2857142857143" style="109"/>
  </cols>
  <sheetData>
    <row r="1" ht="23" customHeight="true" spans="2:9">
      <c r="B1" s="111" t="s">
        <v>102</v>
      </c>
      <c r="C1" s="111"/>
      <c r="D1" s="111"/>
      <c r="F1" s="111" t="s">
        <v>102</v>
      </c>
      <c r="G1" s="111"/>
      <c r="H1" s="111"/>
      <c r="I1" s="111"/>
    </row>
    <row r="2" ht="18" customHeight="true" spans="2:9">
      <c r="B2" s="111"/>
      <c r="C2" s="112" t="s">
        <v>103</v>
      </c>
      <c r="D2" s="112"/>
      <c r="F2" s="111"/>
      <c r="G2" s="133" t="s">
        <v>1</v>
      </c>
      <c r="H2" s="133"/>
      <c r="I2" s="133"/>
    </row>
    <row r="3" ht="29.25" customHeight="true" spans="1:9">
      <c r="A3" s="113"/>
      <c r="B3" s="114" t="s">
        <v>2</v>
      </c>
      <c r="C3" s="115" t="s">
        <v>104</v>
      </c>
      <c r="D3" s="116" t="s">
        <v>4</v>
      </c>
      <c r="F3" s="134" t="s">
        <v>2</v>
      </c>
      <c r="G3" s="135" t="s">
        <v>105</v>
      </c>
      <c r="H3" s="136" t="s">
        <v>72</v>
      </c>
      <c r="I3" s="116" t="s">
        <v>4</v>
      </c>
    </row>
    <row r="4" ht="18" customHeight="true" spans="1:9">
      <c r="A4" s="113"/>
      <c r="B4" s="117" t="s">
        <v>106</v>
      </c>
      <c r="C4" s="118"/>
      <c r="D4" s="119"/>
      <c r="F4" s="137" t="s">
        <v>106</v>
      </c>
      <c r="G4" s="138">
        <v>46</v>
      </c>
      <c r="H4" s="139">
        <v>43</v>
      </c>
      <c r="I4" s="148">
        <f t="shared" ref="I4:I16" si="0">(G4-H4)/H4*100</f>
        <v>6.97674418604651</v>
      </c>
    </row>
    <row r="5" ht="18" customHeight="true" spans="1:9">
      <c r="A5" s="113"/>
      <c r="B5" s="117" t="s">
        <v>107</v>
      </c>
      <c r="C5" s="118"/>
      <c r="D5" s="120"/>
      <c r="F5" s="137" t="s">
        <v>107</v>
      </c>
      <c r="G5" s="138">
        <v>8</v>
      </c>
      <c r="H5" s="139">
        <v>5</v>
      </c>
      <c r="I5" s="148">
        <f t="shared" si="0"/>
        <v>60</v>
      </c>
    </row>
    <row r="6" ht="18" customHeight="true" spans="1:12">
      <c r="A6" s="113"/>
      <c r="B6" s="117" t="s">
        <v>108</v>
      </c>
      <c r="C6" s="121"/>
      <c r="D6" s="122"/>
      <c r="F6" s="137" t="s">
        <v>108</v>
      </c>
      <c r="G6" s="140">
        <f>G5/G4*100</f>
        <v>17.3913043478261</v>
      </c>
      <c r="H6" s="140">
        <f>H5/H4*100</f>
        <v>11.6279069767442</v>
      </c>
      <c r="I6" s="148">
        <f>G6-H6</f>
        <v>5.7633973710819</v>
      </c>
      <c r="K6" s="149"/>
      <c r="L6" s="149"/>
    </row>
    <row r="7" ht="18" customHeight="true" spans="1:9">
      <c r="A7" s="113"/>
      <c r="B7" s="123" t="s">
        <v>109</v>
      </c>
      <c r="C7" s="124"/>
      <c r="D7" s="125"/>
      <c r="E7" s="109">
        <v>647831</v>
      </c>
      <c r="F7" s="141" t="s">
        <v>109</v>
      </c>
      <c r="G7" s="142">
        <v>4680572.6</v>
      </c>
      <c r="H7" s="143">
        <v>4535258.7</v>
      </c>
      <c r="I7" s="148">
        <f t="shared" si="0"/>
        <v>3.20409285582759</v>
      </c>
    </row>
    <row r="8" ht="18" customHeight="true" spans="1:9">
      <c r="A8" s="113"/>
      <c r="B8" s="123" t="s">
        <v>110</v>
      </c>
      <c r="C8" s="124"/>
      <c r="D8" s="125"/>
      <c r="E8" s="109">
        <v>1083249</v>
      </c>
      <c r="F8" s="141" t="s">
        <v>110</v>
      </c>
      <c r="G8" s="144">
        <v>3245265.6</v>
      </c>
      <c r="H8" s="145">
        <v>3126040.2</v>
      </c>
      <c r="I8" s="148">
        <f t="shared" si="0"/>
        <v>3.81394327558551</v>
      </c>
    </row>
    <row r="9" ht="18" customHeight="true" spans="1:9">
      <c r="A9" s="113"/>
      <c r="B9" s="117" t="s">
        <v>111</v>
      </c>
      <c r="C9" s="124"/>
      <c r="D9" s="125"/>
      <c r="E9" s="109">
        <v>244085</v>
      </c>
      <c r="F9" s="137" t="s">
        <v>112</v>
      </c>
      <c r="G9" s="144">
        <v>210435.1</v>
      </c>
      <c r="H9" s="145">
        <v>191492.8</v>
      </c>
      <c r="I9" s="148">
        <f t="shared" si="0"/>
        <v>9.89191238521763</v>
      </c>
    </row>
    <row r="10" ht="18" customHeight="true" spans="1:9">
      <c r="A10" s="113"/>
      <c r="B10" s="117" t="s">
        <v>113</v>
      </c>
      <c r="C10" s="124"/>
      <c r="D10" s="125"/>
      <c r="E10" s="109">
        <v>148407</v>
      </c>
      <c r="F10" s="137" t="s">
        <v>114</v>
      </c>
      <c r="G10" s="144">
        <v>80264.5</v>
      </c>
      <c r="H10" s="145">
        <v>88925.4</v>
      </c>
      <c r="I10" s="148">
        <f t="shared" si="0"/>
        <v>-9.73951199544786</v>
      </c>
    </row>
    <row r="11" ht="18" customHeight="true" spans="1:9">
      <c r="A11" s="113"/>
      <c r="B11" s="117" t="s">
        <v>115</v>
      </c>
      <c r="C11" s="124"/>
      <c r="D11" s="125"/>
      <c r="E11" s="109">
        <v>1036</v>
      </c>
      <c r="F11" s="137" t="s">
        <v>116</v>
      </c>
      <c r="G11" s="144">
        <v>1395.2</v>
      </c>
      <c r="H11" s="145">
        <v>1281.2</v>
      </c>
      <c r="I11" s="148">
        <f t="shared" si="0"/>
        <v>8.89790821105214</v>
      </c>
    </row>
    <row r="12" ht="18" customHeight="true" spans="1:9">
      <c r="A12" s="113"/>
      <c r="B12" s="123" t="s">
        <v>117</v>
      </c>
      <c r="C12" s="124"/>
      <c r="D12" s="125"/>
      <c r="E12" s="109">
        <v>6159</v>
      </c>
      <c r="F12" s="141" t="s">
        <v>117</v>
      </c>
      <c r="G12" s="144">
        <v>1738.9</v>
      </c>
      <c r="H12" s="145">
        <v>1138.7</v>
      </c>
      <c r="I12" s="148">
        <f t="shared" si="0"/>
        <v>52.7092298234829</v>
      </c>
    </row>
    <row r="13" ht="18" customHeight="true" spans="1:19">
      <c r="A13" s="113"/>
      <c r="B13" s="123" t="s">
        <v>118</v>
      </c>
      <c r="C13" s="124"/>
      <c r="D13" s="125"/>
      <c r="E13" s="109">
        <v>8924</v>
      </c>
      <c r="F13" s="141" t="s">
        <v>118</v>
      </c>
      <c r="G13" s="144">
        <v>2919.5</v>
      </c>
      <c r="H13" s="145">
        <v>3318.9</v>
      </c>
      <c r="I13" s="148">
        <f t="shared" si="0"/>
        <v>-12.0341076862816</v>
      </c>
      <c r="O13" s="151"/>
      <c r="P13" s="151"/>
      <c r="Q13" s="151"/>
      <c r="R13" s="151"/>
      <c r="S13" s="151"/>
    </row>
    <row r="14" ht="18" customHeight="true" spans="1:19">
      <c r="A14" s="113"/>
      <c r="B14" s="123" t="s">
        <v>119</v>
      </c>
      <c r="C14" s="124"/>
      <c r="D14" s="125"/>
      <c r="F14" s="141" t="s">
        <v>119</v>
      </c>
      <c r="G14" s="144">
        <v>38648.5</v>
      </c>
      <c r="H14" s="145">
        <v>30613.6</v>
      </c>
      <c r="I14" s="148">
        <f t="shared" si="0"/>
        <v>26.2461781691797</v>
      </c>
      <c r="O14" s="151"/>
      <c r="P14" s="151"/>
      <c r="Q14" s="151"/>
      <c r="R14" s="151"/>
      <c r="S14" s="151"/>
    </row>
    <row r="15" ht="18" customHeight="true" spans="1:9">
      <c r="A15" s="113"/>
      <c r="B15" s="123" t="s">
        <v>120</v>
      </c>
      <c r="C15" s="124"/>
      <c r="D15" s="125"/>
      <c r="F15" s="141" t="s">
        <v>120</v>
      </c>
      <c r="G15" s="144">
        <v>-22909.2</v>
      </c>
      <c r="H15" s="145">
        <v>-45480.1</v>
      </c>
      <c r="I15" s="148">
        <f t="shared" si="0"/>
        <v>-49.6280790939334</v>
      </c>
    </row>
    <row r="16" ht="18" customHeight="true" spans="1:19">
      <c r="A16" s="113"/>
      <c r="B16" s="123" t="s">
        <v>121</v>
      </c>
      <c r="C16" s="124"/>
      <c r="D16" s="125"/>
      <c r="E16" s="109">
        <v>53817</v>
      </c>
      <c r="F16" s="141" t="s">
        <v>121</v>
      </c>
      <c r="G16" s="144">
        <v>84663.1</v>
      </c>
      <c r="H16" s="145">
        <v>66735.1</v>
      </c>
      <c r="I16" s="148">
        <f t="shared" si="0"/>
        <v>26.8644236691037</v>
      </c>
      <c r="O16" s="151"/>
      <c r="P16" s="151"/>
      <c r="Q16" s="151"/>
      <c r="R16" s="151"/>
      <c r="S16" s="151"/>
    </row>
    <row r="17" ht="18" customHeight="true" spans="1:19">
      <c r="A17" s="113"/>
      <c r="B17" s="117" t="s">
        <v>122</v>
      </c>
      <c r="C17" s="118"/>
      <c r="D17" s="125"/>
      <c r="F17" s="137" t="s">
        <v>122</v>
      </c>
      <c r="G17" s="146"/>
      <c r="H17" s="139"/>
      <c r="I17" s="148"/>
      <c r="O17" s="151"/>
      <c r="P17" s="151"/>
      <c r="Q17" s="151"/>
      <c r="R17" s="151"/>
      <c r="S17" s="151"/>
    </row>
    <row r="18" ht="18" customHeight="true" spans="1:19">
      <c r="A18" s="113"/>
      <c r="B18" s="126" t="s">
        <v>123</v>
      </c>
      <c r="C18" s="118"/>
      <c r="D18" s="125"/>
      <c r="E18" s="109">
        <v>50715</v>
      </c>
      <c r="F18" s="113" t="s">
        <v>123</v>
      </c>
      <c r="G18" s="138">
        <v>86146.9</v>
      </c>
      <c r="H18" s="139">
        <v>67063.7</v>
      </c>
      <c r="I18" s="148">
        <f t="shared" ref="I18:I21" si="1">(G18-H18)/H18*100</f>
        <v>28.4553342568334</v>
      </c>
      <c r="O18" s="151"/>
      <c r="P18" s="151"/>
      <c r="Q18" s="151"/>
      <c r="R18" s="151"/>
      <c r="S18" s="151"/>
    </row>
    <row r="19" ht="18" customHeight="true" spans="1:21">
      <c r="A19" s="113"/>
      <c r="B19" s="126" t="s">
        <v>124</v>
      </c>
      <c r="C19" s="118"/>
      <c r="D19" s="125"/>
      <c r="E19" s="109">
        <v>4391</v>
      </c>
      <c r="F19" s="113" t="s">
        <v>124</v>
      </c>
      <c r="G19" s="138">
        <v>436.9</v>
      </c>
      <c r="H19" s="139">
        <v>2329.4</v>
      </c>
      <c r="I19" s="148">
        <f t="shared" si="1"/>
        <v>-81.2440971924101</v>
      </c>
      <c r="J19" s="149"/>
      <c r="O19" s="151"/>
      <c r="P19" s="151"/>
      <c r="Q19" s="151"/>
      <c r="R19" s="151"/>
      <c r="S19" s="151"/>
      <c r="T19" s="151"/>
      <c r="U19" s="151"/>
    </row>
    <row r="20" ht="18" customHeight="true" spans="1:21">
      <c r="A20" s="113"/>
      <c r="B20" s="126" t="s">
        <v>125</v>
      </c>
      <c r="C20" s="118"/>
      <c r="D20" s="125"/>
      <c r="E20" s="109">
        <v>-15992</v>
      </c>
      <c r="F20" s="113" t="s">
        <v>125</v>
      </c>
      <c r="G20" s="138">
        <v>-1920.7</v>
      </c>
      <c r="H20" s="139">
        <v>-2658</v>
      </c>
      <c r="I20" s="148">
        <f t="shared" si="1"/>
        <v>-27.7389014296464</v>
      </c>
      <c r="K20" s="150"/>
      <c r="L20" s="150"/>
      <c r="N20" s="150"/>
      <c r="O20" s="151"/>
      <c r="P20" s="151"/>
      <c r="Q20" s="151"/>
      <c r="R20" s="151"/>
      <c r="S20" s="151"/>
      <c r="T20" s="151"/>
      <c r="U20" s="151"/>
    </row>
    <row r="21" s="108" customFormat="true" ht="18" customHeight="true" spans="1:21">
      <c r="A21" s="127"/>
      <c r="B21" s="128" t="s">
        <v>126</v>
      </c>
      <c r="C21" s="129"/>
      <c r="D21" s="130"/>
      <c r="E21" s="108">
        <v>6936.3</v>
      </c>
      <c r="F21" s="147" t="s">
        <v>126</v>
      </c>
      <c r="G21" s="138">
        <v>4683.2</v>
      </c>
      <c r="H21" s="139">
        <v>4402.7</v>
      </c>
      <c r="I21" s="148">
        <f t="shared" si="1"/>
        <v>6.3710904672133</v>
      </c>
      <c r="J21" s="109"/>
      <c r="O21" s="152"/>
      <c r="P21" s="152"/>
      <c r="Q21" s="152"/>
      <c r="R21" s="152"/>
      <c r="S21" s="152"/>
      <c r="T21" s="109"/>
      <c r="U21" s="109"/>
    </row>
    <row r="22" ht="49" customHeight="true" spans="2:21">
      <c r="B22" s="131" t="s">
        <v>127</v>
      </c>
      <c r="C22" s="131"/>
      <c r="D22" s="131"/>
      <c r="F22" s="131" t="s">
        <v>128</v>
      </c>
      <c r="G22" s="131"/>
      <c r="H22" s="131"/>
      <c r="I22" s="131"/>
      <c r="O22" s="151"/>
      <c r="P22" s="151"/>
      <c r="Q22" s="151"/>
      <c r="R22" s="151"/>
      <c r="S22" s="151"/>
      <c r="T22" s="151"/>
      <c r="U22" s="151"/>
    </row>
    <row r="23" spans="2:21">
      <c r="B23" s="132" t="s">
        <v>129</v>
      </c>
      <c r="C23" s="132"/>
      <c r="D23" s="132"/>
      <c r="F23" s="132"/>
      <c r="G23" s="132"/>
      <c r="H23" s="132"/>
      <c r="I23" s="132"/>
      <c r="T23" s="151"/>
      <c r="U23" s="151"/>
    </row>
    <row r="24" spans="20:21">
      <c r="T24" s="151"/>
      <c r="U24" s="151"/>
    </row>
    <row r="25" spans="20:21">
      <c r="T25" s="151"/>
      <c r="U25" s="151"/>
    </row>
    <row r="26" spans="20:21">
      <c r="T26" s="151"/>
      <c r="U26" s="151"/>
    </row>
    <row r="27" spans="20:21">
      <c r="T27" s="151"/>
      <c r="U27" s="151"/>
    </row>
    <row r="28" spans="20:21">
      <c r="T28" s="151"/>
      <c r="U28" s="151"/>
    </row>
    <row r="29" spans="20:21">
      <c r="T29" s="151"/>
      <c r="U29" s="151"/>
    </row>
    <row r="30" spans="20:21">
      <c r="T30" s="151"/>
      <c r="U30" s="151"/>
    </row>
    <row r="31" spans="20:21">
      <c r="T31" s="151"/>
      <c r="U31" s="151"/>
    </row>
    <row r="32" spans="20:21">
      <c r="T32" s="151"/>
      <c r="U32" s="151"/>
    </row>
    <row r="33" spans="20:21">
      <c r="T33" s="151"/>
      <c r="U33" s="151"/>
    </row>
    <row r="34" spans="15:21">
      <c r="O34" s="151"/>
      <c r="P34" s="151"/>
      <c r="Q34" s="151"/>
      <c r="R34" s="151"/>
      <c r="S34" s="151"/>
      <c r="T34" s="151"/>
      <c r="U34" s="151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5"/>
  <sheetViews>
    <sheetView topLeftCell="B1" workbookViewId="0">
      <selection activeCell="J15" sqref="J15"/>
    </sheetView>
  </sheetViews>
  <sheetFormatPr defaultColWidth="10.2857142857143" defaultRowHeight="15.75" outlineLevelCol="5"/>
  <cols>
    <col min="1" max="1" width="10.2857142857143" style="91" hidden="true" customWidth="true"/>
    <col min="2" max="2" width="26.5714285714286" style="91" customWidth="true"/>
    <col min="3" max="3" width="21.5714285714286" style="91" customWidth="true"/>
    <col min="4" max="4" width="18" style="91" customWidth="true"/>
    <col min="5" max="5" width="18" style="91" hidden="true" customWidth="true"/>
    <col min="6" max="6" width="22" style="91" customWidth="true"/>
    <col min="7" max="8" width="10.7142857142857" style="91"/>
    <col min="9" max="16384" width="10.2857142857143" style="91"/>
  </cols>
  <sheetData>
    <row r="1" ht="40.5" customHeight="true" spans="2:6">
      <c r="B1" s="92" t="s">
        <v>130</v>
      </c>
      <c r="C1" s="92"/>
      <c r="D1" s="92"/>
      <c r="E1" s="92"/>
      <c r="F1" s="92"/>
    </row>
    <row r="2" ht="26.25" customHeight="true" spans="2:6">
      <c r="B2" s="93" t="s">
        <v>2</v>
      </c>
      <c r="C2" s="94" t="s">
        <v>70</v>
      </c>
      <c r="D2" s="94" t="s">
        <v>3</v>
      </c>
      <c r="E2" s="94" t="s">
        <v>72</v>
      </c>
      <c r="F2" s="101" t="s">
        <v>131</v>
      </c>
    </row>
    <row r="3" ht="26.25" customHeight="true" spans="2:6">
      <c r="B3" s="95" t="s">
        <v>132</v>
      </c>
      <c r="C3" s="94" t="s">
        <v>133</v>
      </c>
      <c r="D3" s="96">
        <v>21739.15</v>
      </c>
      <c r="E3" s="97"/>
      <c r="F3" s="101">
        <v>8.08</v>
      </c>
    </row>
    <row r="4" ht="26.25" customHeight="true" spans="2:6">
      <c r="B4" s="95" t="s">
        <v>9</v>
      </c>
      <c r="C4" s="94" t="s">
        <v>133</v>
      </c>
      <c r="D4" s="96">
        <v>18889.88</v>
      </c>
      <c r="E4" s="97"/>
      <c r="F4" s="102">
        <v>7</v>
      </c>
    </row>
    <row r="5" ht="26.25" customHeight="true" spans="2:6">
      <c r="B5" s="95" t="s">
        <v>13</v>
      </c>
      <c r="C5" s="94" t="s">
        <v>133</v>
      </c>
      <c r="D5" s="96" t="s">
        <v>134</v>
      </c>
      <c r="E5" s="96"/>
      <c r="F5" s="103" t="s">
        <v>134</v>
      </c>
    </row>
    <row r="6" ht="26.25" customHeight="true" spans="2:6">
      <c r="B6" s="95" t="s">
        <v>14</v>
      </c>
      <c r="C6" s="94" t="s">
        <v>133</v>
      </c>
      <c r="D6" s="96">
        <v>2440</v>
      </c>
      <c r="E6" s="97"/>
      <c r="F6" s="102">
        <v>21.81</v>
      </c>
    </row>
    <row r="7" ht="26.25" customHeight="true" spans="2:6">
      <c r="B7" s="95" t="s">
        <v>15</v>
      </c>
      <c r="C7" s="94" t="s">
        <v>133</v>
      </c>
      <c r="D7" s="96">
        <v>408.72</v>
      </c>
      <c r="E7" s="97"/>
      <c r="F7" s="102">
        <v>-10.41</v>
      </c>
    </row>
    <row r="8" ht="26.25" customHeight="true" spans="2:6">
      <c r="B8" s="95" t="s">
        <v>16</v>
      </c>
      <c r="C8" s="94" t="s">
        <v>133</v>
      </c>
      <c r="D8" s="96" t="s">
        <v>134</v>
      </c>
      <c r="E8" s="97"/>
      <c r="F8" s="104" t="s">
        <v>134</v>
      </c>
    </row>
    <row r="9" ht="26.25" customHeight="true" spans="2:6">
      <c r="B9" s="95" t="s">
        <v>135</v>
      </c>
      <c r="C9" s="94" t="s">
        <v>136</v>
      </c>
      <c r="D9" s="97">
        <v>0.9222</v>
      </c>
      <c r="E9" s="105"/>
      <c r="F9" s="106" t="s">
        <v>137</v>
      </c>
    </row>
    <row r="10" ht="26.25" customHeight="true" spans="2:6">
      <c r="B10" s="95" t="s">
        <v>9</v>
      </c>
      <c r="C10" s="94" t="s">
        <v>136</v>
      </c>
      <c r="D10" s="97">
        <v>0.036</v>
      </c>
      <c r="E10" s="105"/>
      <c r="F10" s="106" t="s">
        <v>138</v>
      </c>
    </row>
    <row r="11" ht="26.25" customHeight="true" spans="2:6">
      <c r="B11" s="95" t="s">
        <v>13</v>
      </c>
      <c r="C11" s="94" t="s">
        <v>136</v>
      </c>
      <c r="D11" s="97" t="s">
        <v>134</v>
      </c>
      <c r="E11" s="96"/>
      <c r="F11" s="106" t="s">
        <v>134</v>
      </c>
    </row>
    <row r="12" ht="26.25" customHeight="true" spans="2:6">
      <c r="B12" s="95" t="s">
        <v>14</v>
      </c>
      <c r="C12" s="94" t="s">
        <v>136</v>
      </c>
      <c r="D12" s="97">
        <v>13.1923</v>
      </c>
      <c r="E12" s="105"/>
      <c r="F12" s="106" t="s">
        <v>139</v>
      </c>
    </row>
    <row r="13" ht="26.25" customHeight="true" spans="2:6">
      <c r="B13" s="95" t="s">
        <v>15</v>
      </c>
      <c r="C13" s="94" t="s">
        <v>136</v>
      </c>
      <c r="D13" s="97">
        <v>-17.35</v>
      </c>
      <c r="E13" s="105"/>
      <c r="F13" s="106" t="s">
        <v>140</v>
      </c>
    </row>
    <row r="14" ht="26.25" customHeight="true" spans="2:6">
      <c r="B14" s="95" t="s">
        <v>16</v>
      </c>
      <c r="C14" s="94" t="s">
        <v>136</v>
      </c>
      <c r="D14" s="97" t="s">
        <v>134</v>
      </c>
      <c r="E14" s="96"/>
      <c r="F14" s="103" t="s">
        <v>134</v>
      </c>
    </row>
    <row r="15" spans="2:6">
      <c r="B15" s="98" t="s">
        <v>141</v>
      </c>
      <c r="C15" s="99"/>
      <c r="D15" s="100"/>
      <c r="E15" s="107"/>
      <c r="F15" s="107"/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J22" sqref="J21:K22"/>
    </sheetView>
  </sheetViews>
  <sheetFormatPr defaultColWidth="10.2857142857143" defaultRowHeight="15.75" outlineLevelCol="1"/>
  <cols>
    <col min="1" max="1" width="39.4285714285714" style="73" customWidth="true"/>
    <col min="2" max="2" width="37.5714285714286" style="74" customWidth="true"/>
    <col min="3" max="16384" width="10.2857142857143" style="73"/>
  </cols>
  <sheetData>
    <row r="1" hidden="true"/>
    <row r="2" ht="18.75" spans="1:2">
      <c r="A2" s="75" t="s">
        <v>142</v>
      </c>
      <c r="B2" s="76"/>
    </row>
    <row r="3" spans="1:2">
      <c r="A3" s="77" t="s">
        <v>2</v>
      </c>
      <c r="B3" s="78" t="s">
        <v>4</v>
      </c>
    </row>
    <row r="4" spans="1:2">
      <c r="A4" s="79" t="s">
        <v>143</v>
      </c>
      <c r="B4" s="80">
        <v>-12.1</v>
      </c>
    </row>
    <row r="5" spans="1:2">
      <c r="A5" s="79" t="s">
        <v>144</v>
      </c>
      <c r="B5" s="80">
        <v>53.9</v>
      </c>
    </row>
    <row r="6" spans="1:2">
      <c r="A6" s="81" t="s">
        <v>145</v>
      </c>
      <c r="B6" s="80"/>
    </row>
    <row r="7" spans="1:2">
      <c r="A7" s="82" t="s">
        <v>146</v>
      </c>
      <c r="B7" s="80">
        <v>-13.2</v>
      </c>
    </row>
    <row r="8" spans="1:2">
      <c r="A8" s="83" t="s">
        <v>147</v>
      </c>
      <c r="B8" s="80">
        <v>57.6</v>
      </c>
    </row>
    <row r="9" spans="1:2">
      <c r="A9" s="83" t="s">
        <v>148</v>
      </c>
      <c r="B9" s="80">
        <v>-17.1</v>
      </c>
    </row>
    <row r="10" spans="1:2">
      <c r="A10" s="84" t="s">
        <v>149</v>
      </c>
      <c r="B10" s="80">
        <v>80.8</v>
      </c>
    </row>
    <row r="11" spans="1:2">
      <c r="A11" s="85" t="s">
        <v>150</v>
      </c>
      <c r="B11" s="80"/>
    </row>
    <row r="12" spans="1:2">
      <c r="A12" s="83" t="s">
        <v>151</v>
      </c>
      <c r="B12" s="80">
        <v>25.9</v>
      </c>
    </row>
    <row r="13" spans="1:2">
      <c r="A13" s="83" t="s">
        <v>152</v>
      </c>
      <c r="B13" s="80">
        <v>-19.8</v>
      </c>
    </row>
    <row r="14" spans="1:2">
      <c r="A14" s="83" t="s">
        <v>153</v>
      </c>
      <c r="B14" s="80">
        <v>-19.8</v>
      </c>
    </row>
    <row r="15" spans="1:2">
      <c r="A15" s="83" t="s">
        <v>154</v>
      </c>
      <c r="B15" s="80">
        <v>81</v>
      </c>
    </row>
    <row r="16" spans="1:2">
      <c r="A16" s="81" t="s">
        <v>155</v>
      </c>
      <c r="B16" s="80"/>
    </row>
    <row r="17" spans="1:2">
      <c r="A17" s="86" t="s">
        <v>156</v>
      </c>
      <c r="B17" s="80">
        <v>-19</v>
      </c>
    </row>
    <row r="18" spans="1:2">
      <c r="A18" s="86" t="s">
        <v>157</v>
      </c>
      <c r="B18" s="80">
        <v>87.2</v>
      </c>
    </row>
    <row r="19" spans="1:2">
      <c r="A19" s="86" t="s">
        <v>158</v>
      </c>
      <c r="B19" s="80">
        <v>109.3</v>
      </c>
    </row>
    <row r="20" spans="1:2">
      <c r="A20" s="86" t="s">
        <v>159</v>
      </c>
      <c r="B20" s="80">
        <v>44.5</v>
      </c>
    </row>
    <row r="21" ht="16.5" spans="1:2">
      <c r="A21" s="87" t="s">
        <v>160</v>
      </c>
      <c r="B21" s="88">
        <v>5.8</v>
      </c>
    </row>
    <row r="22" ht="48" customHeight="true" spans="1:2">
      <c r="A22" s="89" t="s">
        <v>161</v>
      </c>
      <c r="B22" s="90"/>
    </row>
  </sheetData>
  <mergeCells count="2">
    <mergeCell ref="A2:B2"/>
    <mergeCell ref="A22:B22"/>
  </mergeCells>
  <printOptions horizontalCentered="true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I8" sqref="I8"/>
    </sheetView>
  </sheetViews>
  <sheetFormatPr defaultColWidth="11.7142857142857" defaultRowHeight="22.5" customHeight="true" outlineLevelCol="6"/>
  <cols>
    <col min="1" max="1" width="23.8571428571429" style="28" customWidth="true"/>
    <col min="2" max="4" width="20.7142857142857" style="50" customWidth="true"/>
    <col min="5" max="16384" width="11.7142857142857" style="28"/>
  </cols>
  <sheetData>
    <row r="1" customHeight="true" spans="1:4">
      <c r="A1" s="52" t="s">
        <v>162</v>
      </c>
      <c r="B1" s="52"/>
      <c r="C1" s="52"/>
      <c r="D1" s="52"/>
    </row>
    <row r="2" customHeight="true" spans="4:4">
      <c r="D2" s="53" t="s">
        <v>1</v>
      </c>
    </row>
    <row r="3" customHeight="true" spans="1:4">
      <c r="A3" s="54"/>
      <c r="B3" s="55" t="s">
        <v>163</v>
      </c>
      <c r="C3" s="55" t="s">
        <v>164</v>
      </c>
      <c r="D3" s="57" t="s">
        <v>4</v>
      </c>
    </row>
    <row r="4" customHeight="true" spans="1:7">
      <c r="A4" s="66" t="s">
        <v>165</v>
      </c>
      <c r="B4" s="67">
        <v>72466.5</v>
      </c>
      <c r="C4" s="67">
        <v>88580.3</v>
      </c>
      <c r="D4" s="68">
        <f t="shared" ref="D4:D7" si="0">B4/C4*100-100</f>
        <v>-18.1911779481442</v>
      </c>
      <c r="F4" s="50"/>
      <c r="G4" s="50"/>
    </row>
    <row r="5" customHeight="true" spans="1:4">
      <c r="A5" s="54" t="s">
        <v>166</v>
      </c>
      <c r="B5" s="55"/>
      <c r="C5" s="55"/>
      <c r="D5" s="68"/>
    </row>
    <row r="6" customHeight="true" spans="1:4">
      <c r="A6" s="54" t="s">
        <v>167</v>
      </c>
      <c r="B6" s="69">
        <v>62732.2</v>
      </c>
      <c r="C6" s="69">
        <v>78505.5</v>
      </c>
      <c r="D6" s="68">
        <f t="shared" si="0"/>
        <v>-20.0919680786697</v>
      </c>
    </row>
    <row r="7" customHeight="true" spans="1:4">
      <c r="A7" s="54" t="s">
        <v>168</v>
      </c>
      <c r="B7" s="69">
        <v>9734.3</v>
      </c>
      <c r="C7" s="69">
        <v>10074.8</v>
      </c>
      <c r="D7" s="68">
        <f t="shared" si="0"/>
        <v>-3.37971969666891</v>
      </c>
    </row>
    <row r="8" customHeight="true" spans="1:4">
      <c r="A8" s="54" t="s">
        <v>169</v>
      </c>
      <c r="B8" s="69"/>
      <c r="C8" s="69"/>
      <c r="D8" s="68"/>
    </row>
    <row r="9" customHeight="true" spans="1:4">
      <c r="A9" s="54" t="s">
        <v>170</v>
      </c>
      <c r="B9" s="69">
        <v>61920.9</v>
      </c>
      <c r="C9" s="69">
        <v>57011.3</v>
      </c>
      <c r="D9" s="68">
        <f t="shared" ref="D9:D12" si="1">B9/C9*100-100</f>
        <v>8.61162611622608</v>
      </c>
    </row>
    <row r="10" customHeight="true" spans="1:4">
      <c r="A10" s="54" t="s">
        <v>171</v>
      </c>
      <c r="B10" s="70" t="s">
        <v>98</v>
      </c>
      <c r="C10" s="70" t="s">
        <v>98</v>
      </c>
      <c r="D10" s="68"/>
    </row>
    <row r="11" customHeight="true" spans="1:4">
      <c r="A11" s="54" t="s">
        <v>172</v>
      </c>
      <c r="B11" s="69">
        <v>1936.8</v>
      </c>
      <c r="C11" s="69">
        <v>1818.9</v>
      </c>
      <c r="D11" s="68">
        <f t="shared" si="1"/>
        <v>6.48193963384462</v>
      </c>
    </row>
    <row r="12" customHeight="true" spans="1:4">
      <c r="A12" s="54" t="s">
        <v>173</v>
      </c>
      <c r="B12" s="70">
        <v>8608.8</v>
      </c>
      <c r="C12" s="70">
        <v>29750.1</v>
      </c>
      <c r="D12" s="68">
        <f t="shared" si="1"/>
        <v>-71.0629544102373</v>
      </c>
    </row>
    <row r="13" customHeight="true" spans="1:4">
      <c r="A13" s="54" t="s">
        <v>174</v>
      </c>
      <c r="B13" s="70" t="s">
        <v>98</v>
      </c>
      <c r="C13" s="70" t="s">
        <v>98</v>
      </c>
      <c r="D13" s="71" t="s">
        <v>98</v>
      </c>
    </row>
    <row r="14" customHeight="true" spans="1:4">
      <c r="A14" s="66" t="s">
        <v>175</v>
      </c>
      <c r="B14" s="72">
        <v>30625.3</v>
      </c>
      <c r="C14" s="72">
        <v>27732.6</v>
      </c>
      <c r="D14" s="68">
        <f t="shared" ref="D14:D17" si="2">B14/C14*100-100</f>
        <v>10.4306844652142</v>
      </c>
    </row>
    <row r="15" customHeight="true" spans="1:4">
      <c r="A15" s="54" t="s">
        <v>166</v>
      </c>
      <c r="B15" s="69"/>
      <c r="C15" s="69"/>
      <c r="D15" s="68"/>
    </row>
    <row r="16" customHeight="true" spans="1:4">
      <c r="A16" s="54" t="s">
        <v>167</v>
      </c>
      <c r="B16" s="69">
        <v>21061</v>
      </c>
      <c r="C16" s="70">
        <v>17855.8</v>
      </c>
      <c r="D16" s="71">
        <f t="shared" si="2"/>
        <v>17.9504698753346</v>
      </c>
    </row>
    <row r="17" customHeight="true" spans="1:4">
      <c r="A17" s="54" t="s">
        <v>168</v>
      </c>
      <c r="B17" s="69">
        <v>9564.3</v>
      </c>
      <c r="C17" s="69">
        <v>9876.8</v>
      </c>
      <c r="D17" s="68">
        <f t="shared" si="2"/>
        <v>-3.16398023651385</v>
      </c>
    </row>
    <row r="18" customHeight="true" spans="1:4">
      <c r="A18" s="54" t="s">
        <v>169</v>
      </c>
      <c r="B18" s="69"/>
      <c r="C18" s="69"/>
      <c r="D18" s="68"/>
    </row>
    <row r="19" customHeight="true" spans="1:4">
      <c r="A19" s="54" t="s">
        <v>170</v>
      </c>
      <c r="B19" s="69">
        <v>27272.4</v>
      </c>
      <c r="C19" s="69">
        <v>24666.2</v>
      </c>
      <c r="D19" s="68">
        <f t="shared" ref="D19:D22" si="3">B19/C19*100-100</f>
        <v>10.5658755706189</v>
      </c>
    </row>
    <row r="20" customHeight="true" spans="1:4">
      <c r="A20" s="54" t="s">
        <v>171</v>
      </c>
      <c r="B20" s="71" t="s">
        <v>98</v>
      </c>
      <c r="C20" s="71" t="s">
        <v>98</v>
      </c>
      <c r="D20" s="71" t="s">
        <v>98</v>
      </c>
    </row>
    <row r="21" customHeight="true" spans="1:4">
      <c r="A21" s="54" t="s">
        <v>172</v>
      </c>
      <c r="B21" s="69">
        <v>1766.8</v>
      </c>
      <c r="C21" s="69">
        <v>1620.9</v>
      </c>
      <c r="D21" s="68">
        <f t="shared" si="3"/>
        <v>9.00117218829044</v>
      </c>
    </row>
    <row r="22" customHeight="true" spans="1:4">
      <c r="A22" s="54" t="s">
        <v>173</v>
      </c>
      <c r="B22" s="70">
        <v>1586.1</v>
      </c>
      <c r="C22" s="70">
        <v>1445.5</v>
      </c>
      <c r="D22" s="68">
        <f t="shared" si="3"/>
        <v>9.72673815288827</v>
      </c>
    </row>
    <row r="23" customHeight="true" spans="1:4">
      <c r="A23" s="54" t="s">
        <v>174</v>
      </c>
      <c r="B23" s="70" t="s">
        <v>98</v>
      </c>
      <c r="C23" s="70" t="s">
        <v>98</v>
      </c>
      <c r="D23" s="71" t="s">
        <v>98</v>
      </c>
    </row>
    <row r="24" s="51" customFormat="true" customHeight="true" spans="1:4">
      <c r="A24" s="51" t="s">
        <v>176</v>
      </c>
      <c r="B24" s="64"/>
      <c r="C24" s="64"/>
      <c r="D24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K4" sqref="K4"/>
    </sheetView>
  </sheetViews>
  <sheetFormatPr defaultColWidth="11.7142857142857" defaultRowHeight="31.5" customHeight="true" outlineLevelCol="6"/>
  <cols>
    <col min="1" max="1" width="24.7142857142857" style="28" customWidth="true"/>
    <col min="2" max="3" width="22.1428571428571" style="29" customWidth="true"/>
    <col min="4" max="4" width="22.1428571428571" style="50" customWidth="true"/>
    <col min="5" max="16384" width="11.7142857142857" style="28"/>
  </cols>
  <sheetData>
    <row r="1" customHeight="true" spans="1:4">
      <c r="A1" s="52" t="s">
        <v>177</v>
      </c>
      <c r="B1" s="52"/>
      <c r="C1" s="52"/>
      <c r="D1" s="52"/>
    </row>
    <row r="2" customHeight="true" spans="4:4">
      <c r="D2" s="53" t="s">
        <v>1</v>
      </c>
    </row>
    <row r="3" customHeight="true" spans="1:4">
      <c r="A3" s="54"/>
      <c r="B3" s="55" t="s">
        <v>163</v>
      </c>
      <c r="C3" s="56" t="s">
        <v>164</v>
      </c>
      <c r="D3" s="57" t="s">
        <v>4</v>
      </c>
    </row>
    <row r="4" customHeight="true" spans="1:4">
      <c r="A4" s="58" t="s">
        <v>178</v>
      </c>
      <c r="B4" s="59">
        <v>1553.1</v>
      </c>
      <c r="C4" s="59">
        <v>1554.9</v>
      </c>
      <c r="D4" s="60">
        <f t="shared" ref="D4:D8" si="0">B4/C4*100-100</f>
        <v>-0.115763071580176</v>
      </c>
    </row>
    <row r="5" customHeight="true" spans="1:4">
      <c r="A5" s="54" t="s">
        <v>166</v>
      </c>
      <c r="B5" s="61"/>
      <c r="C5" s="61"/>
      <c r="D5" s="60"/>
    </row>
    <row r="6" customHeight="true" spans="1:7">
      <c r="A6" s="54" t="s">
        <v>179</v>
      </c>
      <c r="B6" s="61">
        <v>907</v>
      </c>
      <c r="C6" s="61">
        <v>1182.5</v>
      </c>
      <c r="D6" s="60">
        <f t="shared" si="0"/>
        <v>-23.2980972515856</v>
      </c>
      <c r="F6" s="65"/>
      <c r="G6" s="65"/>
    </row>
    <row r="7" customHeight="true" spans="1:4">
      <c r="A7" s="54" t="s">
        <v>180</v>
      </c>
      <c r="B7" s="61">
        <v>548.2</v>
      </c>
      <c r="C7" s="61">
        <v>913.7</v>
      </c>
      <c r="D7" s="60">
        <f t="shared" si="0"/>
        <v>-40.0021889022655</v>
      </c>
    </row>
    <row r="8" customHeight="true" spans="1:4">
      <c r="A8" s="54" t="s">
        <v>181</v>
      </c>
      <c r="B8" s="61">
        <v>355.9</v>
      </c>
      <c r="C8" s="61">
        <v>234.4</v>
      </c>
      <c r="D8" s="60">
        <f t="shared" si="0"/>
        <v>51.8344709897611</v>
      </c>
    </row>
    <row r="9" customHeight="true" spans="1:4">
      <c r="A9" s="54" t="s">
        <v>182</v>
      </c>
      <c r="B9" s="61" t="s">
        <v>98</v>
      </c>
      <c r="C9" s="61" t="s">
        <v>98</v>
      </c>
      <c r="D9" s="62" t="s">
        <v>98</v>
      </c>
    </row>
    <row r="10" customHeight="true" spans="1:4">
      <c r="A10" s="54" t="s">
        <v>183</v>
      </c>
      <c r="B10" s="61">
        <v>2.9</v>
      </c>
      <c r="C10" s="61">
        <v>34.4</v>
      </c>
      <c r="D10" s="60">
        <f t="shared" ref="D10:D13" si="1">B10/C10*100-100</f>
        <v>-91.5697674418605</v>
      </c>
    </row>
    <row r="11" customHeight="true" spans="1:4">
      <c r="A11" s="54" t="s">
        <v>184</v>
      </c>
      <c r="B11" s="61">
        <v>646.1</v>
      </c>
      <c r="C11" s="61">
        <v>372.4</v>
      </c>
      <c r="D11" s="60">
        <f t="shared" si="1"/>
        <v>73.4962406015038</v>
      </c>
    </row>
    <row r="12" customHeight="true" spans="1:4">
      <c r="A12" s="54" t="s">
        <v>169</v>
      </c>
      <c r="B12" s="61"/>
      <c r="C12" s="61"/>
      <c r="D12" s="60"/>
    </row>
    <row r="13" customHeight="true" spans="1:4">
      <c r="A13" s="54" t="s">
        <v>170</v>
      </c>
      <c r="B13" s="61">
        <v>928.1</v>
      </c>
      <c r="C13" s="61">
        <v>837.2</v>
      </c>
      <c r="D13" s="60">
        <f t="shared" si="1"/>
        <v>10.8576206402293</v>
      </c>
    </row>
    <row r="14" customHeight="true" spans="1:4">
      <c r="A14" s="54" t="s">
        <v>171</v>
      </c>
      <c r="B14" s="61" t="s">
        <v>98</v>
      </c>
      <c r="C14" s="61" t="s">
        <v>98</v>
      </c>
      <c r="D14" s="60" t="s">
        <v>98</v>
      </c>
    </row>
    <row r="15" customHeight="true" spans="1:4">
      <c r="A15" s="54" t="s">
        <v>172</v>
      </c>
      <c r="B15" s="61">
        <v>625</v>
      </c>
      <c r="C15" s="61">
        <v>717.7</v>
      </c>
      <c r="D15" s="60">
        <f>B15/C15*100-100</f>
        <v>-12.9162602758813</v>
      </c>
    </row>
    <row r="16" customHeight="true" spans="1:4">
      <c r="A16" s="54" t="s">
        <v>173</v>
      </c>
      <c r="B16" s="61" t="s">
        <v>98</v>
      </c>
      <c r="C16" s="61" t="s">
        <v>98</v>
      </c>
      <c r="D16" s="60" t="s">
        <v>98</v>
      </c>
    </row>
    <row r="17" customHeight="true" spans="1:4">
      <c r="A17" s="54" t="s">
        <v>174</v>
      </c>
      <c r="B17" s="61" t="s">
        <v>98</v>
      </c>
      <c r="C17" s="61" t="s">
        <v>98</v>
      </c>
      <c r="D17" s="60" t="s">
        <v>98</v>
      </c>
    </row>
    <row r="18" s="51" customFormat="true" customHeight="true" spans="1:4">
      <c r="A18" s="51" t="s">
        <v>176</v>
      </c>
      <c r="B18" s="63"/>
      <c r="C18" s="63"/>
      <c r="D18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5" sqref="I15"/>
    </sheetView>
  </sheetViews>
  <sheetFormatPr defaultColWidth="11.7142857142857" defaultRowHeight="15.75"/>
  <cols>
    <col min="1" max="1" width="36.5714285714286" style="28" customWidth="true"/>
    <col min="2" max="2" width="17.8571428571429" style="28" customWidth="true"/>
    <col min="3" max="3" width="17.8571428571429" style="29" customWidth="true"/>
    <col min="4" max="4" width="17.8571428571429" style="28" customWidth="true"/>
    <col min="5" max="9" width="11.7142857142857" style="28"/>
    <col min="10" max="10" width="12.8571428571429" style="28" customWidth="true"/>
    <col min="11" max="16384" width="11.7142857142857" style="28"/>
  </cols>
  <sheetData>
    <row r="1" ht="21.75" spans="1:4">
      <c r="A1" s="30" t="s">
        <v>185</v>
      </c>
      <c r="B1" s="30"/>
      <c r="C1" s="30"/>
      <c r="D1" s="30"/>
    </row>
    <row r="2" spans="1:4">
      <c r="A2" s="31" t="s">
        <v>186</v>
      </c>
      <c r="B2" s="31"/>
      <c r="C2" s="31"/>
      <c r="D2" s="31"/>
    </row>
    <row r="3" ht="13.5" spans="1:4">
      <c r="A3" s="32" t="s">
        <v>2</v>
      </c>
      <c r="B3" s="33" t="s">
        <v>3</v>
      </c>
      <c r="C3" s="34" t="s">
        <v>164</v>
      </c>
      <c r="D3" s="35" t="s">
        <v>4</v>
      </c>
    </row>
    <row r="4" ht="17.25" customHeight="true" spans="1:4">
      <c r="A4" s="32"/>
      <c r="B4" s="36"/>
      <c r="C4" s="37"/>
      <c r="D4" s="35"/>
    </row>
    <row r="5" ht="22.5" customHeight="true" spans="1:4">
      <c r="A5" s="38" t="s">
        <v>185</v>
      </c>
      <c r="B5" s="39">
        <v>80760.6</v>
      </c>
      <c r="C5" s="40">
        <v>79737.14</v>
      </c>
      <c r="D5" s="41">
        <v>1.3</v>
      </c>
    </row>
    <row r="6" ht="22.5" customHeight="true" spans="1:4">
      <c r="A6" s="38" t="s">
        <v>187</v>
      </c>
      <c r="B6" s="42"/>
      <c r="C6" s="43"/>
      <c r="D6" s="41"/>
    </row>
    <row r="7" ht="22.5" customHeight="true" spans="1:4">
      <c r="A7" s="38" t="s">
        <v>188</v>
      </c>
      <c r="B7" s="44">
        <v>53302.012104</v>
      </c>
      <c r="C7" s="44">
        <v>52717.4</v>
      </c>
      <c r="D7" s="41">
        <f t="shared" ref="D7:D21" si="0">B7/C7*100-100</f>
        <v>1.10895473600748</v>
      </c>
    </row>
    <row r="8" ht="22.5" customHeight="true" spans="1:4">
      <c r="A8" s="38" t="s">
        <v>189</v>
      </c>
      <c r="B8" s="44">
        <v>27458.612296</v>
      </c>
      <c r="C8" s="44">
        <v>27019.7</v>
      </c>
      <c r="D8" s="41">
        <f t="shared" si="0"/>
        <v>1.62441587434353</v>
      </c>
    </row>
    <row r="9" ht="22.5" customHeight="true" spans="1:4">
      <c r="A9" s="38" t="s">
        <v>190</v>
      </c>
      <c r="B9" s="42"/>
      <c r="C9" s="43"/>
      <c r="D9" s="41"/>
    </row>
    <row r="10" ht="22.5" customHeight="true" spans="1:8">
      <c r="A10" s="38" t="s">
        <v>191</v>
      </c>
      <c r="B10" s="39">
        <v>22358.162</v>
      </c>
      <c r="C10" s="40">
        <v>19138.6</v>
      </c>
      <c r="D10" s="41">
        <f t="shared" si="0"/>
        <v>16.8223485521407</v>
      </c>
      <c r="E10" s="50"/>
      <c r="F10" s="50"/>
      <c r="H10" s="50"/>
    </row>
    <row r="11" ht="22.5" customHeight="true" spans="1:6">
      <c r="A11" s="38" t="s">
        <v>192</v>
      </c>
      <c r="B11" s="39">
        <v>11562</v>
      </c>
      <c r="C11" s="40">
        <v>8777.6</v>
      </c>
      <c r="D11" s="41">
        <f t="shared" si="0"/>
        <v>31.7216551221291</v>
      </c>
      <c r="E11" s="50"/>
      <c r="F11" s="50"/>
    </row>
    <row r="12" ht="22.5" customHeight="true" spans="1:10">
      <c r="A12" s="38" t="s">
        <v>193</v>
      </c>
      <c r="B12" s="39">
        <v>10796.162</v>
      </c>
      <c r="C12" s="40">
        <v>10361</v>
      </c>
      <c r="D12" s="41">
        <f t="shared" si="0"/>
        <v>4.2</v>
      </c>
      <c r="E12" s="50"/>
      <c r="F12" s="50"/>
      <c r="G12" s="50"/>
      <c r="H12" s="50"/>
      <c r="J12" s="50"/>
    </row>
    <row r="13" ht="22.5" customHeight="true" spans="1:10">
      <c r="A13" s="38" t="s">
        <v>194</v>
      </c>
      <c r="B13" s="45">
        <v>45003.5332</v>
      </c>
      <c r="C13" s="45">
        <v>46405.4</v>
      </c>
      <c r="D13" s="41">
        <f t="shared" si="0"/>
        <v>-3.02091308339116</v>
      </c>
      <c r="G13" s="50"/>
      <c r="H13" s="50"/>
      <c r="J13" s="50"/>
    </row>
    <row r="14" ht="22.5" customHeight="true" spans="1:10">
      <c r="A14" s="38" t="s">
        <v>192</v>
      </c>
      <c r="B14" s="45">
        <v>5553.9</v>
      </c>
      <c r="C14" s="40">
        <v>6838.6</v>
      </c>
      <c r="D14" s="41">
        <f t="shared" si="0"/>
        <v>-18.7860088322171</v>
      </c>
      <c r="G14" s="50"/>
      <c r="H14" s="50"/>
      <c r="J14" s="50"/>
    </row>
    <row r="15" ht="22.5" customHeight="true" spans="1:10">
      <c r="A15" s="38" t="s">
        <v>193</v>
      </c>
      <c r="B15" s="45">
        <v>39449.6332</v>
      </c>
      <c r="C15" s="40">
        <v>39566.8</v>
      </c>
      <c r="D15" s="41">
        <f t="shared" si="0"/>
        <v>-0.296124023170961</v>
      </c>
      <c r="G15" s="50"/>
      <c r="H15" s="50"/>
      <c r="J15" s="50"/>
    </row>
    <row r="16" ht="22.5" customHeight="true" spans="1:10">
      <c r="A16" s="38" t="s">
        <v>195</v>
      </c>
      <c r="B16" s="46">
        <v>671.1292</v>
      </c>
      <c r="C16" s="46">
        <v>456.6</v>
      </c>
      <c r="D16" s="41">
        <f t="shared" si="0"/>
        <v>46.9840560665791</v>
      </c>
      <c r="E16" s="50"/>
      <c r="F16" s="50"/>
      <c r="J16" s="50"/>
    </row>
    <row r="17" ht="22.5" customHeight="true" spans="1:4">
      <c r="A17" s="38" t="s">
        <v>192</v>
      </c>
      <c r="B17" s="46">
        <v>304.3</v>
      </c>
      <c r="C17" s="47">
        <v>103.2</v>
      </c>
      <c r="D17" s="41">
        <f t="shared" si="0"/>
        <v>194.864341085271</v>
      </c>
    </row>
    <row r="18" ht="22.5" customHeight="true" spans="1:4">
      <c r="A18" s="38" t="s">
        <v>193</v>
      </c>
      <c r="B18" s="46">
        <v>366.8292</v>
      </c>
      <c r="C18" s="47">
        <v>353.4</v>
      </c>
      <c r="D18" s="41">
        <f t="shared" si="0"/>
        <v>3.8</v>
      </c>
    </row>
    <row r="19" ht="22.5" customHeight="true" spans="1:4">
      <c r="A19" s="38" t="s">
        <v>196</v>
      </c>
      <c r="B19" s="45">
        <v>12727.8</v>
      </c>
      <c r="C19" s="45">
        <v>13736.5</v>
      </c>
      <c r="D19" s="41">
        <f t="shared" si="0"/>
        <v>-7.34320969679322</v>
      </c>
    </row>
    <row r="20" ht="22.5" customHeight="true" spans="1:4">
      <c r="A20" s="38" t="s">
        <v>192</v>
      </c>
      <c r="B20" s="45">
        <v>422.6</v>
      </c>
      <c r="C20" s="40">
        <v>202.2</v>
      </c>
      <c r="D20" s="41">
        <f t="shared" si="0"/>
        <v>109.000989119684</v>
      </c>
    </row>
    <row r="21" ht="22.5" customHeight="true" spans="1:4">
      <c r="A21" s="38" t="s">
        <v>193</v>
      </c>
      <c r="B21" s="45">
        <v>12305.2</v>
      </c>
      <c r="C21" s="40">
        <v>13534.3</v>
      </c>
      <c r="D21" s="41">
        <f t="shared" si="0"/>
        <v>-9.08137103507384</v>
      </c>
    </row>
    <row r="22" ht="22.5" customHeight="true" spans="1:4">
      <c r="A22" s="38" t="s">
        <v>155</v>
      </c>
      <c r="B22" s="48"/>
      <c r="C22" s="47"/>
      <c r="D22" s="41"/>
    </row>
    <row r="23" ht="22.5" customHeight="true" spans="1:4">
      <c r="A23" s="38" t="s">
        <v>156</v>
      </c>
      <c r="B23" s="49">
        <v>39385.3</v>
      </c>
      <c r="C23" s="47">
        <v>38695.2</v>
      </c>
      <c r="D23" s="41">
        <v>1.78342533440843</v>
      </c>
    </row>
    <row r="24" ht="22.5" customHeight="true" spans="1:4">
      <c r="A24" s="38" t="s">
        <v>157</v>
      </c>
      <c r="B24" s="49">
        <v>5596.37194590255</v>
      </c>
      <c r="C24" s="47">
        <v>5532.8</v>
      </c>
      <c r="D24" s="41">
        <v>1.14900133571692</v>
      </c>
    </row>
    <row r="25" ht="22.5" customHeight="true" spans="1:4">
      <c r="A25" s="38" t="s">
        <v>158</v>
      </c>
      <c r="B25" s="49">
        <v>18071.4379067307</v>
      </c>
      <c r="C25" s="47">
        <v>17984.7</v>
      </c>
      <c r="D25" s="41">
        <v>0.482287203738167</v>
      </c>
    </row>
    <row r="26" ht="22.5" customHeight="true" spans="1:4">
      <c r="A26" s="38" t="s">
        <v>159</v>
      </c>
      <c r="B26" s="49">
        <v>5810.10325707566</v>
      </c>
      <c r="C26" s="47">
        <v>5739.1</v>
      </c>
      <c r="D26" s="41">
        <v>1.23718452502415</v>
      </c>
    </row>
    <row r="27" ht="22.5" customHeight="true" spans="1:4">
      <c r="A27" s="38" t="s">
        <v>160</v>
      </c>
      <c r="B27" s="49">
        <v>11897.3850484409</v>
      </c>
      <c r="C27" s="47">
        <v>11785.3</v>
      </c>
      <c r="D27" s="41">
        <v>0.951058084570704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G9" sqref="G9"/>
    </sheetView>
  </sheetViews>
  <sheetFormatPr defaultColWidth="9" defaultRowHeight="13.5" outlineLevelCol="2"/>
  <cols>
    <col min="1" max="1" width="31.247619047619" customWidth="true"/>
    <col min="2" max="2" width="15.3714285714286" customWidth="true"/>
    <col min="3" max="3" width="14.3714285714286" customWidth="true"/>
  </cols>
  <sheetData>
    <row r="1" ht="54.75" customHeight="true" spans="1:3">
      <c r="A1" s="1" t="s">
        <v>197</v>
      </c>
      <c r="B1" s="1"/>
      <c r="C1" s="1"/>
    </row>
    <row r="2" spans="2:3">
      <c r="B2" s="3" t="s">
        <v>1</v>
      </c>
      <c r="C2" s="3"/>
    </row>
    <row r="3" ht="31.5" customHeight="true" spans="1:3">
      <c r="A3" s="4" t="s">
        <v>2</v>
      </c>
      <c r="B3" s="13" t="s">
        <v>71</v>
      </c>
      <c r="C3" s="14" t="s">
        <v>4</v>
      </c>
    </row>
    <row r="4" ht="21" customHeight="true" spans="1:3">
      <c r="A4" s="7" t="s">
        <v>198</v>
      </c>
      <c r="B4" s="22">
        <v>71510</v>
      </c>
      <c r="C4" s="23">
        <v>-13.7269568574462</v>
      </c>
    </row>
    <row r="5" ht="21" customHeight="true" spans="1:3">
      <c r="A5" s="7" t="s">
        <v>199</v>
      </c>
      <c r="B5" s="22"/>
      <c r="C5" s="23"/>
    </row>
    <row r="6" ht="21" customHeight="true" spans="1:3">
      <c r="A6" s="7" t="s">
        <v>200</v>
      </c>
      <c r="B6" s="22">
        <v>52942</v>
      </c>
      <c r="C6" s="23">
        <v>116.691224623445</v>
      </c>
    </row>
    <row r="7" ht="21" customHeight="true" spans="1:3">
      <c r="A7" s="7" t="s">
        <v>201</v>
      </c>
      <c r="B7" s="22">
        <v>2245</v>
      </c>
      <c r="C7" s="23">
        <v>-93.9728307560137</v>
      </c>
    </row>
    <row r="8" ht="21" customHeight="true" spans="1:3">
      <c r="A8" s="7" t="s">
        <v>202</v>
      </c>
      <c r="B8" s="22">
        <v>3462</v>
      </c>
      <c r="C8" s="23">
        <v>413.649851632047</v>
      </c>
    </row>
    <row r="9" ht="21" customHeight="true" spans="1:3">
      <c r="A9" s="7" t="s">
        <v>203</v>
      </c>
      <c r="B9" s="22">
        <v>8216</v>
      </c>
      <c r="C9" s="23">
        <v>-46.1669505962521</v>
      </c>
    </row>
    <row r="10" ht="21" customHeight="true" spans="1:3">
      <c r="A10" s="7" t="s">
        <v>204</v>
      </c>
      <c r="B10" s="22">
        <v>3737</v>
      </c>
      <c r="C10" s="23">
        <v>-12.379835873388</v>
      </c>
    </row>
    <row r="11" ht="21" customHeight="true" spans="1:3">
      <c r="A11" s="7" t="s">
        <v>205</v>
      </c>
      <c r="B11" s="22">
        <v>908</v>
      </c>
      <c r="C11" s="23">
        <v>-9.83118172790466</v>
      </c>
    </row>
    <row r="12" ht="21" customHeight="true" spans="1:3">
      <c r="A12" s="7" t="s">
        <v>206</v>
      </c>
      <c r="B12" s="22"/>
      <c r="C12" s="23"/>
    </row>
    <row r="13" ht="21" customHeight="true" spans="1:3">
      <c r="A13" s="7" t="s">
        <v>207</v>
      </c>
      <c r="B13" s="22">
        <v>58632</v>
      </c>
      <c r="C13" s="23">
        <v>-10.747122937344</v>
      </c>
    </row>
    <row r="14" ht="21" customHeight="true" spans="1:3">
      <c r="A14" s="7" t="s">
        <v>208</v>
      </c>
      <c r="B14" s="22">
        <v>-8762</v>
      </c>
      <c r="C14" s="24" t="s">
        <v>98</v>
      </c>
    </row>
    <row r="15" ht="21" customHeight="true" spans="1:3">
      <c r="A15" s="25" t="s">
        <v>209</v>
      </c>
      <c r="B15" s="22">
        <v>10692</v>
      </c>
      <c r="C15" s="23">
        <v>55.9737417943107</v>
      </c>
    </row>
    <row r="16" ht="21" customHeight="true" spans="1:3">
      <c r="A16" s="7" t="s">
        <v>210</v>
      </c>
      <c r="B16" s="22">
        <v>1942</v>
      </c>
      <c r="C16" s="23">
        <v>66.4095972579263</v>
      </c>
    </row>
    <row r="17" ht="21" customHeight="true" spans="1:3">
      <c r="A17" s="7" t="s">
        <v>211</v>
      </c>
      <c r="B17" s="22">
        <v>358</v>
      </c>
      <c r="C17" s="23">
        <v>-42.8115015974441</v>
      </c>
    </row>
    <row r="18" ht="21" customHeight="true" spans="1:3">
      <c r="A18" s="7" t="s">
        <v>212</v>
      </c>
      <c r="B18" s="22">
        <v>2472</v>
      </c>
      <c r="C18" s="23">
        <v>-13.2327132327132</v>
      </c>
    </row>
    <row r="19" ht="21" customHeight="true" spans="1:3">
      <c r="A19" s="7" t="s">
        <v>213</v>
      </c>
      <c r="B19" s="22">
        <v>1289</v>
      </c>
      <c r="C19" s="23">
        <v>104.928457869634</v>
      </c>
    </row>
    <row r="20" ht="21" customHeight="true" spans="1:3">
      <c r="A20" s="7" t="s">
        <v>214</v>
      </c>
      <c r="B20" s="22">
        <v>918</v>
      </c>
      <c r="C20" s="23">
        <v>1.77383592017739</v>
      </c>
    </row>
    <row r="21" ht="21" customHeight="true" spans="1:3">
      <c r="A21" s="7" t="s">
        <v>215</v>
      </c>
      <c r="B21" s="22">
        <v>346</v>
      </c>
      <c r="C21" s="23">
        <v>-42.5249169435216</v>
      </c>
    </row>
    <row r="22" ht="21" customHeight="true" spans="1:3">
      <c r="A22" s="7" t="s">
        <v>216</v>
      </c>
      <c r="B22" s="22">
        <v>1324</v>
      </c>
      <c r="C22" s="23">
        <v>-0.525920360631105</v>
      </c>
    </row>
    <row r="23" ht="21" customHeight="true" spans="1:3">
      <c r="A23" s="7" t="s">
        <v>217</v>
      </c>
      <c r="B23" s="22">
        <v>46925</v>
      </c>
      <c r="C23" s="23">
        <v>116.603581979321</v>
      </c>
    </row>
    <row r="24" ht="21" customHeight="true" spans="1:3">
      <c r="A24" s="7" t="s">
        <v>218</v>
      </c>
      <c r="B24" s="22">
        <v>766</v>
      </c>
      <c r="C24" s="23">
        <v>-7.15151515151516</v>
      </c>
    </row>
    <row r="25" ht="21" customHeight="true" spans="1:3">
      <c r="A25" s="7" t="s">
        <v>219</v>
      </c>
      <c r="B25" s="22">
        <v>12878</v>
      </c>
      <c r="C25" s="23">
        <v>-25.1104908118167</v>
      </c>
    </row>
    <row r="26" ht="21" customHeight="true" spans="1:3">
      <c r="A26" s="7" t="s">
        <v>220</v>
      </c>
      <c r="B26" s="22">
        <v>486729</v>
      </c>
      <c r="C26" s="23">
        <v>23.1162464808861</v>
      </c>
    </row>
    <row r="27" ht="21" customHeight="true" spans="1:3">
      <c r="A27" s="7" t="s">
        <v>200</v>
      </c>
      <c r="B27" s="22">
        <v>66374</v>
      </c>
      <c r="C27" s="23">
        <v>31.7624171199428</v>
      </c>
    </row>
    <row r="28" ht="21" customHeight="true" spans="1:3">
      <c r="A28" s="7" t="s">
        <v>201</v>
      </c>
      <c r="B28" s="22">
        <v>134454</v>
      </c>
      <c r="C28" s="23">
        <v>77.6565101345102</v>
      </c>
    </row>
    <row r="29" ht="21" customHeight="true" spans="1:3">
      <c r="A29" s="7" t="s">
        <v>202</v>
      </c>
      <c r="B29" s="22">
        <v>57644</v>
      </c>
      <c r="C29" s="23">
        <v>21.6426099434456</v>
      </c>
    </row>
    <row r="30" ht="21" customHeight="true" spans="1:3">
      <c r="A30" s="7" t="s">
        <v>203</v>
      </c>
      <c r="B30" s="22">
        <v>96612</v>
      </c>
      <c r="C30" s="23">
        <v>7.08252975992552</v>
      </c>
    </row>
    <row r="31" ht="21" customHeight="true" spans="1:3">
      <c r="A31" s="7" t="s">
        <v>204</v>
      </c>
      <c r="B31" s="22">
        <v>65473</v>
      </c>
      <c r="C31" s="23">
        <v>2.87864741283134</v>
      </c>
    </row>
    <row r="32" ht="21" customHeight="true" spans="1:3">
      <c r="A32" s="7" t="s">
        <v>205</v>
      </c>
      <c r="B32" s="22">
        <v>66172</v>
      </c>
      <c r="C32" s="23">
        <v>-2.7368668606873</v>
      </c>
    </row>
    <row r="33" spans="1:3">
      <c r="A33" s="26"/>
      <c r="B33" s="27"/>
      <c r="C33" s="27"/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0" workbookViewId="0">
      <selection activeCell="E30" sqref="E30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221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3" t="s">
        <v>222</v>
      </c>
      <c r="C3" s="14" t="s">
        <v>4</v>
      </c>
    </row>
    <row r="4" ht="24" customHeight="true" spans="1:3">
      <c r="A4" s="7" t="s">
        <v>223</v>
      </c>
      <c r="B4" s="15">
        <v>2267900</v>
      </c>
      <c r="C4" s="19">
        <v>17.3</v>
      </c>
    </row>
    <row r="5" ht="24" customHeight="true" spans="1:3">
      <c r="A5" s="7" t="s">
        <v>224</v>
      </c>
      <c r="B5" s="15"/>
      <c r="C5" s="19"/>
    </row>
    <row r="6" ht="24" customHeight="true" spans="1:3">
      <c r="A6" s="7" t="s">
        <v>225</v>
      </c>
      <c r="B6" s="15">
        <v>1259385</v>
      </c>
      <c r="C6" s="20">
        <v>23.9</v>
      </c>
    </row>
    <row r="7" ht="24" customHeight="true" spans="1:3">
      <c r="A7" s="7" t="s">
        <v>226</v>
      </c>
      <c r="B7" s="15">
        <v>163240</v>
      </c>
      <c r="C7" s="20">
        <v>8.8</v>
      </c>
    </row>
    <row r="8" ht="24" customHeight="true" spans="1:3">
      <c r="A8" s="7" t="s">
        <v>227</v>
      </c>
      <c r="B8" s="15">
        <v>497012</v>
      </c>
      <c r="C8" s="20">
        <v>13.2</v>
      </c>
    </row>
    <row r="9" ht="24" customHeight="true" spans="1:3">
      <c r="A9" s="7" t="s">
        <v>228</v>
      </c>
      <c r="B9" s="15">
        <v>180431</v>
      </c>
      <c r="C9" s="20">
        <v>2.2</v>
      </c>
    </row>
    <row r="10" ht="24" customHeight="true" spans="1:3">
      <c r="A10" s="7" t="s">
        <v>229</v>
      </c>
      <c r="B10" s="15">
        <v>167832</v>
      </c>
      <c r="C10" s="20">
        <v>10.8</v>
      </c>
    </row>
    <row r="11" ht="24" customHeight="true" spans="1:3">
      <c r="A11" s="7" t="s">
        <v>230</v>
      </c>
      <c r="B11" s="15"/>
      <c r="C11" s="19"/>
    </row>
    <row r="12" ht="24" customHeight="true" spans="1:3">
      <c r="A12" s="7" t="s">
        <v>231</v>
      </c>
      <c r="B12" s="15">
        <v>303847</v>
      </c>
      <c r="C12" s="20">
        <v>25</v>
      </c>
    </row>
    <row r="13" ht="24" customHeight="true" spans="1:3">
      <c r="A13" s="7" t="s">
        <v>232</v>
      </c>
      <c r="B13" s="15">
        <v>1135291</v>
      </c>
      <c r="C13" s="20">
        <v>15.3</v>
      </c>
    </row>
    <row r="14" ht="24" customHeight="true" spans="1:3">
      <c r="A14" s="7" t="s">
        <v>233</v>
      </c>
      <c r="B14" s="15">
        <v>237329</v>
      </c>
      <c r="C14" s="9">
        <v>64.4</v>
      </c>
    </row>
    <row r="15" ht="24" customHeight="true" spans="1:3">
      <c r="A15" s="7" t="s">
        <v>234</v>
      </c>
      <c r="B15" s="15">
        <v>591419</v>
      </c>
      <c r="C15" s="19">
        <v>5.3</v>
      </c>
    </row>
    <row r="16" ht="24" customHeight="true" spans="1:3">
      <c r="A16" s="7" t="s">
        <v>235</v>
      </c>
      <c r="B16" s="15">
        <v>14</v>
      </c>
      <c r="C16" s="21">
        <v>133.3</v>
      </c>
    </row>
    <row r="17" ht="24" customHeight="true" spans="1:3">
      <c r="A17" s="7" t="s">
        <v>236</v>
      </c>
      <c r="B17" s="15">
        <v>1703043</v>
      </c>
      <c r="C17" s="9">
        <v>17.5</v>
      </c>
    </row>
    <row r="18" ht="24" customHeight="true" spans="1:3">
      <c r="A18" s="7" t="s">
        <v>224</v>
      </c>
      <c r="B18" s="15"/>
      <c r="C18" s="19"/>
    </row>
    <row r="19" ht="24" customHeight="true" spans="1:3">
      <c r="A19" s="7" t="s">
        <v>225</v>
      </c>
      <c r="B19" s="15">
        <v>940811</v>
      </c>
      <c r="C19" s="19">
        <v>19.9</v>
      </c>
    </row>
    <row r="20" ht="24" customHeight="true" spans="1:3">
      <c r="A20" s="7" t="s">
        <v>226</v>
      </c>
      <c r="B20" s="15">
        <v>164242</v>
      </c>
      <c r="C20" s="9">
        <v>21</v>
      </c>
    </row>
    <row r="21" ht="24" customHeight="true" spans="1:3">
      <c r="A21" s="7" t="s">
        <v>227</v>
      </c>
      <c r="B21" s="15">
        <v>256882</v>
      </c>
      <c r="C21" s="9">
        <v>10.8</v>
      </c>
    </row>
    <row r="22" ht="24" customHeight="true" spans="1:3">
      <c r="A22" s="7" t="s">
        <v>228</v>
      </c>
      <c r="B22" s="15">
        <v>174490</v>
      </c>
      <c r="C22" s="9">
        <v>12.6</v>
      </c>
    </row>
    <row r="23" ht="24" customHeight="true" spans="1:3">
      <c r="A23" s="7" t="s">
        <v>229</v>
      </c>
      <c r="B23" s="15">
        <v>166618</v>
      </c>
      <c r="C23" s="9">
        <v>16.4</v>
      </c>
    </row>
    <row r="24" ht="24" customHeight="true" spans="1:3">
      <c r="A24" s="7" t="s">
        <v>237</v>
      </c>
      <c r="B24" s="15"/>
      <c r="C24" s="19"/>
    </row>
    <row r="25" ht="24" customHeight="true" spans="1:3">
      <c r="A25" s="7" t="s">
        <v>238</v>
      </c>
      <c r="B25" s="15">
        <v>908186</v>
      </c>
      <c r="C25" s="9">
        <v>15.1</v>
      </c>
    </row>
    <row r="26" ht="24" customHeight="true" spans="1:3">
      <c r="A26" s="7" t="s">
        <v>239</v>
      </c>
      <c r="B26" s="15">
        <v>166396</v>
      </c>
      <c r="C26" s="9">
        <v>6</v>
      </c>
    </row>
    <row r="27" ht="24" customHeight="true" spans="1:3">
      <c r="A27" s="7" t="s">
        <v>240</v>
      </c>
      <c r="B27" s="15">
        <v>626346</v>
      </c>
      <c r="C27" s="9">
        <v>15.2</v>
      </c>
    </row>
    <row r="28" ht="24" customHeight="true" spans="1:3">
      <c r="A28" s="7" t="s">
        <v>241</v>
      </c>
      <c r="B28" s="15">
        <v>115444</v>
      </c>
      <c r="C28" s="9">
        <v>30.1</v>
      </c>
    </row>
    <row r="29" ht="24" customHeight="true" spans="1:3">
      <c r="A29" s="7" t="s">
        <v>242</v>
      </c>
      <c r="B29" s="15">
        <v>794857</v>
      </c>
      <c r="C29" s="9">
        <v>20.3</v>
      </c>
    </row>
    <row r="30" ht="24" customHeight="true" spans="1:3">
      <c r="A30" s="7" t="s">
        <v>239</v>
      </c>
      <c r="B30" s="15">
        <v>420948</v>
      </c>
      <c r="C30" s="9">
        <v>10.4</v>
      </c>
    </row>
    <row r="31" ht="24" customHeight="true" spans="1:3">
      <c r="A31" s="7" t="s">
        <v>240</v>
      </c>
      <c r="B31" s="15">
        <v>373909</v>
      </c>
      <c r="C31" s="9">
        <v>33.8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P6" sqref="P6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243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3" t="s">
        <v>70</v>
      </c>
      <c r="C3" s="14" t="s">
        <v>244</v>
      </c>
      <c r="D3" s="14" t="s">
        <v>4</v>
      </c>
    </row>
    <row r="4" ht="56.25" customHeight="true" spans="1:4">
      <c r="A4" s="7" t="s">
        <v>245</v>
      </c>
      <c r="B4" s="15" t="s">
        <v>246</v>
      </c>
      <c r="C4" s="16">
        <v>60.79</v>
      </c>
      <c r="D4" s="9">
        <v>26.7</v>
      </c>
    </row>
    <row r="5" ht="56.25" customHeight="true" spans="1:4">
      <c r="A5" s="7" t="s">
        <v>247</v>
      </c>
      <c r="B5" s="15" t="s">
        <v>248</v>
      </c>
      <c r="C5" s="16">
        <v>15494.95</v>
      </c>
      <c r="D5" s="9">
        <v>30</v>
      </c>
    </row>
    <row r="6" ht="56.25" customHeight="true" spans="1:4">
      <c r="A6" s="7" t="s">
        <v>249</v>
      </c>
      <c r="B6" s="15" t="s">
        <v>250</v>
      </c>
      <c r="C6" s="16">
        <v>15.82</v>
      </c>
      <c r="D6" s="9">
        <v>10.1</v>
      </c>
    </row>
    <row r="7" ht="56.25" customHeight="true" spans="1:4">
      <c r="A7" s="7" t="s">
        <v>251</v>
      </c>
      <c r="B7" s="15" t="s">
        <v>252</v>
      </c>
      <c r="C7" s="16">
        <v>2999.2</v>
      </c>
      <c r="D7" s="9">
        <v>5.8</v>
      </c>
    </row>
    <row r="8" ht="56.25" customHeight="true" spans="1:4">
      <c r="A8" s="7" t="s">
        <v>253</v>
      </c>
      <c r="B8" s="15" t="s">
        <v>254</v>
      </c>
      <c r="C8" s="16">
        <v>1222.7</v>
      </c>
      <c r="D8" s="16">
        <v>18.3</v>
      </c>
    </row>
    <row r="9" ht="56.25" customHeight="true" spans="1:4">
      <c r="A9" s="7" t="s">
        <v>255</v>
      </c>
      <c r="B9" s="15" t="s">
        <v>254</v>
      </c>
      <c r="C9" s="16">
        <v>8377.57</v>
      </c>
      <c r="D9" s="16">
        <v>7.1</v>
      </c>
    </row>
    <row r="10" ht="51" customHeight="true" spans="1:4">
      <c r="A10" s="18" t="s">
        <v>256</v>
      </c>
      <c r="B10" s="18"/>
      <c r="C10" s="18"/>
      <c r="D10" s="18"/>
    </row>
  </sheetData>
  <mergeCells count="3">
    <mergeCell ref="A1:D1"/>
    <mergeCell ref="B2:D2"/>
    <mergeCell ref="A10:D10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G11" sqref="G11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257</v>
      </c>
      <c r="B1" s="1"/>
      <c r="C1" s="1"/>
    </row>
    <row r="2" spans="2:3">
      <c r="B2" s="3" t="s">
        <v>258</v>
      </c>
      <c r="C2" s="3"/>
    </row>
    <row r="3" ht="20.25" customHeight="true" spans="1:3">
      <c r="A3" s="4" t="s">
        <v>2</v>
      </c>
      <c r="B3" s="13" t="s">
        <v>244</v>
      </c>
      <c r="C3" s="14" t="s">
        <v>4</v>
      </c>
    </row>
    <row r="4" ht="20.25" customHeight="true" spans="1:3">
      <c r="A4" s="7" t="s">
        <v>259</v>
      </c>
      <c r="B4" s="15">
        <v>5081</v>
      </c>
      <c r="C4" s="16">
        <v>6.3</v>
      </c>
    </row>
    <row r="5" ht="20.25" customHeight="true" spans="1:3">
      <c r="A5" s="7" t="s">
        <v>260</v>
      </c>
      <c r="B5" s="15">
        <v>5951</v>
      </c>
      <c r="C5" s="16">
        <v>6.3</v>
      </c>
    </row>
    <row r="6" ht="20.25" customHeight="true" spans="1:3">
      <c r="A6" s="7" t="s">
        <v>261</v>
      </c>
      <c r="B6" s="15">
        <v>5246</v>
      </c>
      <c r="C6" s="16">
        <v>6.6</v>
      </c>
    </row>
    <row r="7" ht="20.25" customHeight="true" spans="1:3">
      <c r="A7" s="7" t="s">
        <v>262</v>
      </c>
      <c r="B7" s="15">
        <v>4402</v>
      </c>
      <c r="C7" s="16">
        <v>6.3</v>
      </c>
    </row>
    <row r="8" ht="20.25" customHeight="true" spans="1:3">
      <c r="A8" s="7" t="s">
        <v>263</v>
      </c>
      <c r="B8" s="15">
        <v>4537</v>
      </c>
      <c r="C8" s="16">
        <v>6</v>
      </c>
    </row>
    <row r="9" ht="20.25" customHeight="true" spans="1:3">
      <c r="A9" s="7" t="s">
        <v>264</v>
      </c>
      <c r="B9" s="15">
        <v>4924</v>
      </c>
      <c r="C9" s="16">
        <v>6.3</v>
      </c>
    </row>
    <row r="10" ht="20.25" customHeight="true" spans="1:3">
      <c r="A10" s="7" t="s">
        <v>265</v>
      </c>
      <c r="B10" s="15">
        <v>8266</v>
      </c>
      <c r="C10" s="16">
        <v>5.1</v>
      </c>
    </row>
    <row r="11" ht="20.25" customHeight="true" spans="1:3">
      <c r="A11" s="7" t="s">
        <v>260</v>
      </c>
      <c r="B11" s="15">
        <v>7965</v>
      </c>
      <c r="C11" s="16">
        <v>5.5</v>
      </c>
    </row>
    <row r="12" ht="20.25" customHeight="true" spans="1:3">
      <c r="A12" s="7" t="s">
        <v>261</v>
      </c>
      <c r="B12" s="15">
        <v>8868</v>
      </c>
      <c r="C12" s="16">
        <v>5.8</v>
      </c>
    </row>
    <row r="13" ht="20.25" customHeight="true" spans="1:3">
      <c r="A13" s="7" t="s">
        <v>262</v>
      </c>
      <c r="B13" s="15">
        <v>7578</v>
      </c>
      <c r="C13" s="16">
        <v>4.8</v>
      </c>
    </row>
    <row r="14" ht="20.25" customHeight="true" spans="1:3">
      <c r="A14" s="7" t="s">
        <v>263</v>
      </c>
      <c r="B14" s="15">
        <v>9139</v>
      </c>
      <c r="C14" s="16">
        <v>5.1</v>
      </c>
    </row>
    <row r="15" ht="20.25" customHeight="true" spans="1:3">
      <c r="A15" s="7" t="s">
        <v>264</v>
      </c>
      <c r="B15" s="15">
        <v>8692</v>
      </c>
      <c r="C15" s="16">
        <v>4.6</v>
      </c>
    </row>
    <row r="16" ht="20.25" customHeight="true" spans="1:3">
      <c r="A16" s="7" t="s">
        <v>266</v>
      </c>
      <c r="B16" s="15">
        <v>3201</v>
      </c>
      <c r="C16" s="16">
        <v>6.8</v>
      </c>
    </row>
    <row r="17" ht="20.25" customHeight="true" spans="1:3">
      <c r="A17" s="7" t="s">
        <v>260</v>
      </c>
      <c r="B17" s="15">
        <v>4340</v>
      </c>
      <c r="C17" s="16">
        <v>6.5</v>
      </c>
    </row>
    <row r="18" ht="20.25" customHeight="true" spans="1:3">
      <c r="A18" s="7" t="s">
        <v>261</v>
      </c>
      <c r="B18" s="15">
        <v>3458</v>
      </c>
      <c r="C18" s="16">
        <v>6.1</v>
      </c>
    </row>
    <row r="19" ht="20.25" customHeight="true" spans="1:3">
      <c r="A19" s="7" t="s">
        <v>262</v>
      </c>
      <c r="B19" s="15">
        <v>2329</v>
      </c>
      <c r="C19" s="16">
        <v>7.2</v>
      </c>
    </row>
    <row r="20" ht="20.25" customHeight="true" spans="1:3">
      <c r="A20" s="7" t="s">
        <v>263</v>
      </c>
      <c r="B20" s="15">
        <v>2414</v>
      </c>
      <c r="C20" s="16">
        <v>6.8</v>
      </c>
    </row>
    <row r="21" ht="20.25" customHeight="true" spans="1:3">
      <c r="A21" s="7" t="s">
        <v>264</v>
      </c>
      <c r="B21" s="15">
        <v>3229</v>
      </c>
      <c r="C21" s="16">
        <v>6.9</v>
      </c>
    </row>
    <row r="22" ht="20.25" customHeight="true" spans="1:3">
      <c r="A22" s="17" t="s">
        <v>267</v>
      </c>
      <c r="B22" s="15">
        <v>3965</v>
      </c>
      <c r="C22" s="9">
        <v>3.7</v>
      </c>
    </row>
    <row r="23" ht="20.25" customHeight="true" spans="1:3">
      <c r="A23" s="17" t="s">
        <v>268</v>
      </c>
      <c r="B23" s="15">
        <v>4896</v>
      </c>
      <c r="C23" s="9">
        <v>2.6</v>
      </c>
    </row>
    <row r="24" ht="20.25" customHeight="true" spans="1:3">
      <c r="A24" s="17" t="s">
        <v>269</v>
      </c>
      <c r="B24" s="15">
        <v>3416</v>
      </c>
      <c r="C24" s="9">
        <v>4.2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9" sqref="H9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270</v>
      </c>
      <c r="B1" s="1"/>
      <c r="C1" s="1"/>
    </row>
    <row r="2" ht="23.25" customHeight="true" spans="1:3">
      <c r="A2" s="2" t="s">
        <v>271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272</v>
      </c>
      <c r="C4" s="6" t="s">
        <v>273</v>
      </c>
    </row>
    <row r="5" ht="34.5" customHeight="true" spans="1:3">
      <c r="A5" s="7" t="s">
        <v>274</v>
      </c>
      <c r="B5" s="8"/>
      <c r="C5" s="9"/>
    </row>
    <row r="6" ht="34.5" customHeight="true" spans="1:3">
      <c r="A6" s="7" t="s">
        <v>275</v>
      </c>
      <c r="B6" s="8">
        <v>99.8</v>
      </c>
      <c r="C6" s="9">
        <v>99.4</v>
      </c>
    </row>
    <row r="7" ht="34.5" customHeight="true" spans="1:3">
      <c r="A7" s="7" t="s">
        <v>276</v>
      </c>
      <c r="B7" s="8">
        <v>100.2</v>
      </c>
      <c r="C7" s="9">
        <v>100.2</v>
      </c>
    </row>
    <row r="8" ht="34.5" customHeight="true" spans="1:3">
      <c r="A8" s="7" t="s">
        <v>277</v>
      </c>
      <c r="B8" s="8">
        <v>101.4</v>
      </c>
      <c r="C8" s="9">
        <v>101.2</v>
      </c>
    </row>
    <row r="9" ht="34.5" customHeight="true" spans="1:3">
      <c r="A9" s="7" t="s">
        <v>278</v>
      </c>
      <c r="B9" s="8">
        <v>99.9</v>
      </c>
      <c r="C9" s="9">
        <v>99.1</v>
      </c>
    </row>
    <row r="10" ht="34.5" customHeight="true" spans="1:3">
      <c r="A10" s="7" t="s">
        <v>279</v>
      </c>
      <c r="B10" s="8">
        <v>110.5</v>
      </c>
      <c r="C10" s="9">
        <v>109.1</v>
      </c>
    </row>
    <row r="11" ht="34.5" customHeight="true" spans="1:3">
      <c r="A11" s="7" t="s">
        <v>280</v>
      </c>
      <c r="B11" s="8">
        <v>100.9</v>
      </c>
      <c r="C11" s="9">
        <v>101.2</v>
      </c>
    </row>
    <row r="12" ht="34.5" customHeight="true" spans="1:3">
      <c r="A12" s="7" t="s">
        <v>281</v>
      </c>
      <c r="B12" s="8">
        <v>100.8</v>
      </c>
      <c r="C12" s="9">
        <v>102.1</v>
      </c>
    </row>
    <row r="13" ht="34.5" customHeight="true" spans="1:3">
      <c r="A13" s="7" t="s">
        <v>282</v>
      </c>
      <c r="B13" s="8">
        <v>102.2</v>
      </c>
      <c r="C13" s="9">
        <v>100.3</v>
      </c>
    </row>
    <row r="14" ht="34.5" customHeight="true" spans="1:3">
      <c r="A14" s="10" t="s">
        <v>283</v>
      </c>
      <c r="B14" s="11"/>
      <c r="C14" s="12"/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2018-03-07T10:31:00Z</dcterms:created>
  <cp:lastPrinted>2022-05-14T11:21:00Z</cp:lastPrinted>
  <dcterms:modified xsi:type="dcterms:W3CDTF">2022-06-20T17:42:59Z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