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9"/>
  </bookViews>
  <sheets>
    <sheet name="GDP" sheetId="7" r:id="rId1"/>
    <sheet name="农业总产值增加值" sheetId="21" r:id="rId2"/>
    <sheet name="工业增加值" sheetId="10" r:id="rId3"/>
    <sheet name="工业总产值" sheetId="11" r:id="rId4"/>
    <sheet name="主要工业产品产量" sheetId="12" r:id="rId5"/>
    <sheet name="规模以上工业企业经济效益" sheetId="13" r:id="rId6"/>
    <sheet name="规模以上工业企业能源消费" sheetId="14" r:id="rId7"/>
    <sheet name="固定资产投资" sheetId="22" r:id="rId8"/>
    <sheet name="批零业" sheetId="19" r:id="rId9"/>
    <sheet name="住餐业" sheetId="20" r:id="rId10"/>
    <sheet name="零售总额" sheetId="18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definedNames>
    <definedName name="_xlnm.Print_Area" localSheetId="10">零售总额!$A$1:$D$27</definedName>
    <definedName name="_xlnm.Print_Area" localSheetId="8">批零业!$A:$D</definedName>
    <definedName name="_xlnm.Print_Area" localSheetId="9">住餐业!$A:$D</definedName>
  </definedNames>
  <calcPr calcId="144525"/>
</workbook>
</file>

<file path=xl/sharedStrings.xml><?xml version="1.0" encoding="utf-8"?>
<sst xmlns="http://schemas.openxmlformats.org/spreadsheetml/2006/main" count="489" uniqueCount="282">
  <si>
    <t>地区生产总值</t>
  </si>
  <si>
    <t>单位：万元</t>
  </si>
  <si>
    <t>指标名称</t>
  </si>
  <si>
    <t>上半年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</si>
  <si>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</si>
  <si>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</si>
  <si>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</si>
  <si>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</si>
  <si>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</si>
  <si>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</si>
  <si>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</si>
  <si>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</si>
  <si>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</si>
  <si>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</si>
  <si>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</si>
  <si>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</si>
  <si>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</si>
  <si>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</si>
  <si>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</si>
  <si>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单位：万元、%</t>
  </si>
  <si>
    <t>二季度</t>
  </si>
  <si>
    <t>一、农业总产值</t>
  </si>
  <si>
    <t>4.4</t>
  </si>
  <si>
    <t xml:space="preserve">        共和县</t>
  </si>
  <si>
    <t xml:space="preserve">        同德县</t>
  </si>
  <si>
    <t xml:space="preserve">        贵德县</t>
  </si>
  <si>
    <t xml:space="preserve">        兴海县</t>
  </si>
  <si>
    <t xml:space="preserve">        贵南县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</si>
  <si>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</si>
  <si>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</si>
  <si>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</si>
  <si>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</si>
  <si>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</si>
  <si>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</si>
  <si>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</si>
  <si>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单位：%</t>
  </si>
  <si>
    <t>2022年1-7月</t>
  </si>
  <si>
    <t>2021年1-7月</t>
  </si>
  <si>
    <t>同比提高、回落(+、-）百分点</t>
  </si>
  <si>
    <t>规模以上工业增加值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</si>
  <si>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</si>
  <si>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</si>
  <si>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</si>
  <si>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</si>
  <si>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</si>
  <si>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</si>
  <si>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  其中：光伏发电</t>
  </si>
  <si>
    <t xml:space="preserve">            风力发电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</si>
  <si>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</si>
  <si>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</si>
  <si>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</si>
  <si>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</si>
  <si>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</si>
  <si>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</si>
  <si>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</si>
  <si>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</si>
  <si>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</si>
  <si>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</si>
  <si>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</si>
  <si>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</si>
  <si>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</si>
  <si>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</si>
  <si>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</si>
  <si>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</si>
  <si>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</si>
  <si>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二、规模以上工业产销率（%）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</si>
  <si>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</si>
  <si>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</si>
  <si>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</si>
  <si>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t xml:space="preserve"> 股份制企业</t>
  </si>
  <si>
    <t>主要工业产品产量</t>
  </si>
  <si>
    <t>单位</t>
  </si>
  <si>
    <t>1-7月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</si>
  <si>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</si>
  <si>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</si>
  <si>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</si>
  <si>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</si>
  <si>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</si>
  <si>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</si>
  <si>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</si>
  <si>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</si>
  <si>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</si>
  <si>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</si>
  <si>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</si>
  <si>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</si>
  <si>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</si>
  <si>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</si>
  <si>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</si>
  <si>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</si>
  <si>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</si>
  <si>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</si>
  <si>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</si>
  <si>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</si>
  <si>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</si>
  <si>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商品混凝土</t>
  </si>
  <si>
    <t>立方米</t>
  </si>
  <si>
    <t>塑料管制品</t>
  </si>
  <si>
    <t>风机</t>
  </si>
  <si>
    <t>台</t>
  </si>
  <si>
    <t>-</t>
  </si>
  <si>
    <t>自来水</t>
  </si>
  <si>
    <t>纯净水</t>
  </si>
  <si>
    <t xml:space="preserve">注：1.“-”表示该指标当期无此数据；2.1-3月、1-6月、1-9月为全部工业主要产品产量，其余月份为规上工业主要产品产量。
 </t>
  </si>
  <si>
    <t>规模以上工业企业经济效益</t>
  </si>
  <si>
    <t>单位：户、万元</t>
  </si>
  <si>
    <t>1-10月</t>
  </si>
  <si>
    <t>1-6月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</si>
  <si>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</si>
  <si>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</si>
  <si>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</si>
  <si>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</si>
  <si>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</si>
  <si>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</si>
  <si>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</si>
  <si>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</si>
  <si>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</si>
  <si>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</si>
  <si>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</si>
  <si>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</si>
  <si>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</si>
  <si>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</si>
  <si>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</si>
  <si>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</si>
  <si>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</si>
  <si>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</si>
  <si>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</si>
  <si>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</si>
  <si>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</si>
  <si>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</si>
  <si>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</si>
  <si>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</si>
  <si>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</si>
  <si>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</si>
  <si>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</si>
  <si>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</si>
  <si>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</si>
  <si>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</si>
  <si>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</si>
  <si>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1.同德县、贵南县无规模以上工业企业，“-”表示无数据。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</si>
  <si>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</si>
  <si>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</si>
  <si>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</si>
  <si>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</si>
  <si>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</si>
  <si>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</si>
  <si>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</si>
  <si>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</si>
  <si>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</si>
  <si>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</si>
  <si>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</si>
  <si>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</si>
  <si>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</si>
  <si>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</si>
  <si>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</si>
  <si>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</si>
  <si>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</si>
  <si>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</si>
  <si>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</si>
  <si>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</si>
  <si>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</si>
  <si>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r>
      <rPr>
        <sz val="12"/>
        <rFont val="宋体"/>
        <charset val="134"/>
      </rPr>
      <t>1-7</t>
    </r>
    <r>
      <rPr>
        <sz val="12"/>
        <rFont val="宋体"/>
        <charset val="134"/>
      </rPr>
      <t>月</t>
    </r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</si>
  <si>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</si>
  <si>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</si>
  <si>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</si>
  <si>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</si>
  <si>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</si>
  <si>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</si>
  <si>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</si>
  <si>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</si>
  <si>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</si>
  <si>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</si>
  <si>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</si>
  <si>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</si>
  <si>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注：“-”表示该指标本地区当期无数据。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</si>
  <si>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</si>
  <si>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</si>
  <si>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</si>
  <si>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</si>
  <si>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</si>
  <si>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</si>
  <si>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</si>
  <si>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</si>
  <si>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</si>
  <si>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</si>
  <si>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</si>
  <si>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</si>
  <si>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</si>
  <si>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</si>
  <si>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</si>
  <si>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</si>
  <si>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</si>
  <si>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</si>
  <si>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</si>
  <si>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</si>
  <si>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</si>
  <si>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</si>
  <si>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</si>
  <si>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</si>
  <si>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</si>
  <si>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</si>
  <si>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</si>
  <si>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</si>
  <si>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</si>
  <si>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</si>
  <si>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</si>
  <si>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</si>
  <si>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</si>
  <si>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</si>
  <si>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</si>
  <si>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</si>
  <si>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</si>
  <si>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</si>
  <si>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</si>
  <si>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</si>
  <si>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</si>
  <si>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</si>
  <si>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</si>
  <si>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</si>
  <si>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</si>
  <si>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7月末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</si>
  <si>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</si>
  <si>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</si>
  <si>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</si>
  <si>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</si>
  <si>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</si>
  <si>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</si>
  <si>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</si>
  <si>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</si>
  <si>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</si>
  <si>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</si>
  <si>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</si>
  <si>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</si>
  <si>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</si>
  <si>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</si>
  <si>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</si>
  <si>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</si>
  <si>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</si>
  <si>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</si>
  <si>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</si>
  <si>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</si>
  <si>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</si>
  <si>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</si>
  <si>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</si>
  <si>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</si>
  <si>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</si>
  <si>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</si>
  <si>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</si>
  <si>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</si>
  <si>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</si>
  <si>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</si>
  <si>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</si>
  <si>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</si>
  <si>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注：公路指标数据来自州交通运输局，邮政业务量来自州邮政管理局，通讯营业收入来自</t>
  </si>
  <si>
    <t>中国电信集团公司海南州分公司、中国移动通信集团青海有限公司海南分公司、中国联通</t>
  </si>
  <si>
    <t>网络通信有限公司海南州分公司，中国铁通有限公司青海分公司海南州支撑服务中心。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</si>
  <si>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</si>
  <si>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</si>
  <si>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</si>
  <si>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</si>
  <si>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</si>
  <si>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</si>
  <si>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</si>
  <si>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</si>
  <si>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</si>
  <si>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</si>
  <si>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</si>
  <si>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</si>
  <si>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</si>
  <si>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</si>
  <si>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（7月）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</si>
  <si>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</si>
  <si>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</si>
  <si>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</si>
  <si>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</si>
  <si>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</si>
  <si>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</si>
  <si>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</si>
  <si>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</si>
  <si>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</si>
  <si>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</si>
  <si>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</si>
  <si>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商品零售价格指数</t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</si>
</sst>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0.00_);[Red]\(0.00\)"/>
    <numFmt numFmtId="178" formatCode="#,##0_ "/>
    <numFmt numFmtId="179" formatCode="0.00_ "/>
    <numFmt numFmtId="180" formatCode="0_ "/>
    <numFmt numFmtId="181" formatCode="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82" formatCode="0.0_ "/>
    <numFmt numFmtId="44" formatCode="_ &quot;￥&quot;* #,##0.00_ ;_ &quot;￥&quot;* \-#,##0.00_ ;_ &quot;￥&quot;* &quot;-&quot;??_ ;_ @_ "/>
    <numFmt numFmtId="183" formatCode="0.0_);[Red]\(0.0\)"/>
    <numFmt numFmtId="184" formatCode="0.0"/>
  </numFmts>
  <fonts count="4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b/>
      <sz val="16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rgb="FFFF0000"/>
      <name val="宋体"/>
      <charset val="134"/>
    </font>
    <font>
      <b/>
      <sz val="1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0" fillId="11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46" fillId="26" borderId="35" applyNumberFormat="false" applyAlignment="false" applyProtection="false">
      <alignment vertical="center"/>
    </xf>
    <xf numFmtId="0" fontId="38" fillId="15" borderId="33" applyNumberFormat="false" applyAlignment="false" applyProtection="false">
      <alignment vertical="center"/>
    </xf>
    <xf numFmtId="0" fontId="42" fillId="18" borderId="0" applyNumberFormat="false" applyBorder="false" applyAlignment="false" applyProtection="false">
      <alignment vertical="center"/>
    </xf>
    <xf numFmtId="0" fontId="31" fillId="0" borderId="2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0" fillId="0" borderId="28" applyNumberFormat="false" applyFill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2" fillId="0" borderId="32" applyNumberFormat="false" applyFill="false" applyAlignment="false" applyProtection="false">
      <alignment vertical="center"/>
    </xf>
    <xf numFmtId="0" fontId="33" fillId="0" borderId="29" applyNumberFormat="false" applyFill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41" fillId="0" borderId="3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0" fillId="8" borderId="30" applyNumberFormat="false" applyFont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44" fillId="23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47" fillId="31" borderId="0" applyNumberFormat="false" applyBorder="false" applyAlignment="false" applyProtection="false">
      <alignment vertical="center"/>
    </xf>
    <xf numFmtId="0" fontId="45" fillId="26" borderId="31" applyNumberFormat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" fillId="0" borderId="0"/>
    <xf numFmtId="9" fontId="0" fillId="0" borderId="0" applyFont="false" applyFill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35" fillId="10" borderId="31" applyNumberFormat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2" fontId="0" fillId="0" borderId="3" xfId="0" applyNumberFormat="true" applyBorder="true">
      <alignment vertical="center"/>
    </xf>
    <xf numFmtId="182" fontId="0" fillId="0" borderId="4" xfId="0" applyNumberFormat="true" applyBorder="true">
      <alignment vertical="center"/>
    </xf>
    <xf numFmtId="0" fontId="0" fillId="0" borderId="2" xfId="0" applyFont="true" applyFill="true" applyBorder="true" applyAlignment="true">
      <alignment horizontal="left" vertical="center"/>
    </xf>
    <xf numFmtId="182" fontId="0" fillId="0" borderId="3" xfId="0" applyNumberFormat="true" applyFill="true" applyBorder="true">
      <alignment vertical="center"/>
    </xf>
    <xf numFmtId="182" fontId="0" fillId="0" borderId="4" xfId="0" applyNumberFormat="true" applyFont="true" applyFill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3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0" fontId="0" fillId="0" borderId="3" xfId="0" applyFont="true" applyBorder="true">
      <alignment vertical="center"/>
    </xf>
    <xf numFmtId="0" fontId="0" fillId="0" borderId="5" xfId="0" applyBorder="true" applyAlignment="true">
      <alignment vertical="center"/>
    </xf>
    <xf numFmtId="0" fontId="0" fillId="0" borderId="0" xfId="0" applyAlignment="true">
      <alignment vertical="center"/>
    </xf>
    <xf numFmtId="184" fontId="0" fillId="0" borderId="4" xfId="0" applyNumberFormat="true" applyBorder="true">
      <alignment vertical="center"/>
    </xf>
    <xf numFmtId="0" fontId="0" fillId="2" borderId="3" xfId="0" applyFill="true" applyBorder="true">
      <alignment vertical="center"/>
    </xf>
    <xf numFmtId="182" fontId="0" fillId="2" borderId="4" xfId="0" applyNumberFormat="true" applyFill="true" applyBorder="true">
      <alignment vertical="center"/>
    </xf>
    <xf numFmtId="182" fontId="0" fillId="2" borderId="4" xfId="0" applyNumberFormat="true" applyFont="true" applyFill="true" applyBorder="true" applyAlignment="true">
      <alignment horizontal="right"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3" fillId="0" borderId="0" xfId="0" applyFont="true" applyFill="true" applyBorder="true" applyAlignment="true">
      <alignment vertical="center"/>
    </xf>
    <xf numFmtId="183" fontId="3" fillId="0" borderId="0" xfId="0" applyNumberFormat="true" applyFont="true" applyFill="true" applyBorder="true" applyAlignment="true">
      <alignment vertical="center"/>
    </xf>
    <xf numFmtId="0" fontId="4" fillId="0" borderId="0" xfId="40" applyFont="true" applyAlignment="true">
      <alignment horizontal="center"/>
    </xf>
    <xf numFmtId="0" fontId="3" fillId="0" borderId="0" xfId="40" applyAlignment="true">
      <alignment horizontal="center"/>
    </xf>
    <xf numFmtId="0" fontId="3" fillId="0" borderId="2" xfId="40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183" fontId="3" fillId="0" borderId="6" xfId="40" applyNumberFormat="true" applyFont="true" applyBorder="true" applyAlignment="true">
      <alignment horizontal="center" vertical="center"/>
    </xf>
    <xf numFmtId="0" fontId="3" fillId="0" borderId="4" xfId="40" applyBorder="true" applyAlignment="true">
      <alignment horizontal="center" vertical="center"/>
    </xf>
    <xf numFmtId="0" fontId="3" fillId="0" borderId="7" xfId="40" applyBorder="true" applyAlignment="true">
      <alignment horizontal="center" vertical="center"/>
    </xf>
    <xf numFmtId="183" fontId="3" fillId="0" borderId="7" xfId="40" applyNumberFormat="true" applyFont="true" applyBorder="true" applyAlignment="true">
      <alignment horizontal="center" vertical="center"/>
    </xf>
    <xf numFmtId="0" fontId="3" fillId="0" borderId="2" xfId="40" applyBorder="true"/>
    <xf numFmtId="182" fontId="3" fillId="0" borderId="3" xfId="40" applyNumberFormat="true" applyBorder="true" applyAlignment="true">
      <alignment horizontal="center"/>
    </xf>
    <xf numFmtId="183" fontId="3" fillId="0" borderId="4" xfId="40" applyNumberFormat="true" applyBorder="true" applyAlignment="true">
      <alignment horizontal="center"/>
    </xf>
    <xf numFmtId="182" fontId="3" fillId="0" borderId="4" xfId="40" applyNumberFormat="true" applyBorder="true" applyAlignment="true">
      <alignment horizontal="center"/>
    </xf>
    <xf numFmtId="0" fontId="3" fillId="0" borderId="3" xfId="40" applyBorder="true"/>
    <xf numFmtId="183" fontId="3" fillId="0" borderId="4" xfId="40" applyNumberFormat="true" applyBorder="true"/>
    <xf numFmtId="183" fontId="3" fillId="0" borderId="4" xfId="40" applyNumberFormat="true" applyFont="true" applyBorder="true" applyAlignment="true">
      <alignment horizontal="center"/>
    </xf>
    <xf numFmtId="183" fontId="3" fillId="0" borderId="3" xfId="40" applyNumberFormat="true" applyBorder="true" applyAlignment="true">
      <alignment horizontal="center"/>
    </xf>
    <xf numFmtId="183" fontId="3" fillId="0" borderId="3" xfId="40" applyNumberFormat="true" applyBorder="true" applyAlignment="true">
      <alignment horizontal="center" vertical="center"/>
    </xf>
    <xf numFmtId="183" fontId="3" fillId="0" borderId="4" xfId="40" applyNumberFormat="true" applyBorder="true" applyAlignment="true">
      <alignment horizontal="center" vertical="center"/>
    </xf>
    <xf numFmtId="0" fontId="3" fillId="0" borderId="3" xfId="40" applyBorder="true" applyAlignment="true">
      <alignment horizontal="center" vertical="center"/>
    </xf>
    <xf numFmtId="182" fontId="3" fillId="0" borderId="3" xfId="40" applyNumberFormat="true" applyBorder="true" applyAlignment="true">
      <alignment horizontal="center" vertical="center"/>
    </xf>
    <xf numFmtId="182" fontId="3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182" fontId="3" fillId="0" borderId="1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horizontal="center" vertical="center"/>
    </xf>
    <xf numFmtId="183" fontId="3" fillId="0" borderId="3" xfId="0" applyNumberFormat="true" applyFont="true" applyFill="true" applyBorder="true" applyAlignment="true">
      <alignment horizontal="center" vertical="center"/>
    </xf>
    <xf numFmtId="182" fontId="3" fillId="0" borderId="4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183" fontId="6" fillId="0" borderId="3" xfId="0" applyNumberFormat="true" applyFont="true" applyFill="true" applyBorder="true" applyAlignment="true">
      <alignment horizontal="right" vertical="center"/>
    </xf>
    <xf numFmtId="182" fontId="6" fillId="0" borderId="4" xfId="0" applyNumberFormat="true" applyFont="true" applyFill="true" applyBorder="true" applyAlignment="true">
      <alignment horizontal="right" vertical="center"/>
    </xf>
    <xf numFmtId="183" fontId="3" fillId="0" borderId="3" xfId="0" applyNumberFormat="true" applyFont="true" applyFill="true" applyBorder="true" applyAlignment="true">
      <alignment horizontal="right" vertical="center"/>
    </xf>
    <xf numFmtId="183" fontId="3" fillId="0" borderId="4" xfId="0" applyNumberFormat="true" applyFont="true" applyFill="true" applyBorder="true" applyAlignment="true">
      <alignment horizontal="right" vertical="center"/>
    </xf>
    <xf numFmtId="183" fontId="5" fillId="0" borderId="0" xfId="0" applyNumberFormat="true" applyFont="true" applyFill="true" applyBorder="true" applyAlignment="true">
      <alignment vertical="center"/>
    </xf>
    <xf numFmtId="182" fontId="5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vertical="center"/>
    </xf>
    <xf numFmtId="182" fontId="6" fillId="0" borderId="3" xfId="0" applyNumberFormat="true" applyFont="true" applyFill="true" applyBorder="true" applyAlignment="true">
      <alignment horizontal="right" vertical="center"/>
    </xf>
    <xf numFmtId="182" fontId="6" fillId="0" borderId="4" xfId="0" applyNumberFormat="true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horizontal="right" vertical="center"/>
    </xf>
    <xf numFmtId="182" fontId="3" fillId="0" borderId="4" xfId="0" applyNumberFormat="true" applyFont="true" applyFill="true" applyBorder="true" applyAlignment="true">
      <alignment horizontal="right" vertical="center"/>
    </xf>
    <xf numFmtId="182" fontId="6" fillId="0" borderId="3" xfId="0" applyNumberFormat="true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/>
    </xf>
    <xf numFmtId="182" fontId="7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182" fontId="8" fillId="0" borderId="0" xfId="0" applyNumberFormat="true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/>
    </xf>
    <xf numFmtId="182" fontId="9" fillId="0" borderId="9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/>
    </xf>
    <xf numFmtId="182" fontId="10" fillId="0" borderId="4" xfId="0" applyNumberFormat="true" applyFont="true" applyFill="true" applyBorder="true" applyAlignment="true">
      <alignment horizontal="right" vertical="center" wrapText="true"/>
    </xf>
    <xf numFmtId="0" fontId="9" fillId="0" borderId="2" xfId="0" applyFont="true" applyFill="true" applyBorder="true" applyAlignment="true">
      <alignment horizontal="left"/>
    </xf>
    <xf numFmtId="0" fontId="10" fillId="0" borderId="2" xfId="0" applyFont="true" applyFill="true" applyBorder="true" applyAlignment="true">
      <alignment horizontal="left"/>
    </xf>
    <xf numFmtId="0" fontId="10" fillId="0" borderId="2" xfId="0" applyFont="true" applyFill="true" applyBorder="true" applyAlignment="true">
      <alignment horizontal="center" wrapText="true" shrinkToFit="true"/>
    </xf>
    <xf numFmtId="0" fontId="10" fillId="0" borderId="2" xfId="0" applyFont="true" applyFill="true" applyBorder="true" applyAlignment="true">
      <alignment horizontal="left" wrapText="true" shrinkToFit="true"/>
    </xf>
    <xf numFmtId="0" fontId="9" fillId="0" borderId="2" xfId="0" applyFont="true" applyFill="true" applyBorder="true" applyAlignment="true">
      <alignment horizontal="left" wrapText="true" shrinkToFi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10" xfId="0" applyFont="true" applyFill="true" applyBorder="true" applyAlignment="true">
      <alignment horizontal="center" vertical="center"/>
    </xf>
    <xf numFmtId="182" fontId="10" fillId="0" borderId="11" xfId="0" applyNumberFormat="true" applyFont="true" applyFill="true" applyBorder="true" applyAlignment="true">
      <alignment horizontal="right" vertical="center" wrapText="true"/>
    </xf>
    <xf numFmtId="49" fontId="11" fillId="0" borderId="0" xfId="0" applyNumberFormat="true" applyFont="true" applyFill="true" applyBorder="true" applyAlignment="true">
      <alignment horizontal="left" vertical="center" wrapText="true"/>
    </xf>
    <xf numFmtId="182" fontId="12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/>
    <xf numFmtId="0" fontId="13" fillId="0" borderId="1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vertical="center"/>
    </xf>
    <xf numFmtId="180" fontId="14" fillId="0" borderId="3" xfId="0" applyNumberFormat="true" applyFont="true" applyFill="true" applyBorder="true" applyAlignment="true">
      <alignment horizontal="center" vertical="center"/>
    </xf>
    <xf numFmtId="179" fontId="14" fillId="0" borderId="3" xfId="0" applyNumberFormat="true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15" fillId="0" borderId="5" xfId="0" applyFont="true" applyFill="true" applyBorder="true" applyAlignment="true"/>
    <xf numFmtId="0" fontId="15" fillId="0" borderId="0" xfId="0" applyFont="true" applyFill="true" applyBorder="true" applyAlignment="true"/>
    <xf numFmtId="0" fontId="14" fillId="0" borderId="4" xfId="0" applyFont="true" applyFill="true" applyBorder="true" applyAlignment="true">
      <alignment horizontal="center" vertical="center"/>
    </xf>
    <xf numFmtId="179" fontId="14" fillId="0" borderId="4" xfId="0" applyNumberFormat="true" applyFont="true" applyFill="true" applyBorder="true" applyAlignment="true">
      <alignment horizontal="center" vertical="center"/>
    </xf>
    <xf numFmtId="182" fontId="14" fillId="0" borderId="4" xfId="0" applyNumberFormat="true" applyFont="true" applyFill="true" applyBorder="true" applyAlignment="true">
      <alignment horizontal="center" vertical="center"/>
    </xf>
    <xf numFmtId="180" fontId="14" fillId="0" borderId="4" xfId="0" applyNumberFormat="true" applyFont="true" applyFill="true" applyBorder="true" applyAlignment="true">
      <alignment horizontal="center" vertical="center"/>
    </xf>
    <xf numFmtId="181" fontId="14" fillId="0" borderId="3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/>
    <xf numFmtId="0" fontId="16" fillId="0" borderId="0" xfId="0" applyFont="true" applyFill="true" applyBorder="true" applyAlignment="true"/>
    <xf numFmtId="0" fontId="7" fillId="0" borderId="0" xfId="0" applyFont="true" applyFill="true" applyBorder="true" applyAlignment="true"/>
    <xf numFmtId="179" fontId="7" fillId="0" borderId="0" xfId="0" applyNumberFormat="true" applyFont="true" applyFill="true" applyBorder="true" applyAlignment="true">
      <alignment horizontal="right"/>
    </xf>
    <xf numFmtId="0" fontId="7" fillId="0" borderId="0" xfId="0" applyFont="true" applyFill="true" applyBorder="true" applyAlignment="true">
      <alignment horizontal="center"/>
    </xf>
    <xf numFmtId="0" fontId="7" fillId="0" borderId="0" xfId="0" applyFont="true" applyFill="true" applyBorder="true" applyAlignment="true">
      <alignment horizontal="right"/>
    </xf>
    <xf numFmtId="0" fontId="7" fillId="0" borderId="2" xfId="0" applyFont="true" applyFill="true" applyBorder="true" applyAlignment="true"/>
    <xf numFmtId="0" fontId="7" fillId="0" borderId="3" xfId="0" applyFont="true" applyFill="true" applyBorder="true" applyAlignment="true">
      <alignment horizontal="center" vertical="center"/>
    </xf>
    <xf numFmtId="179" fontId="7" fillId="0" borderId="3" xfId="0" applyNumberFormat="true" applyFont="true" applyFill="true" applyBorder="true" applyAlignment="true">
      <alignment horizontal="right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/>
    </xf>
    <xf numFmtId="180" fontId="7" fillId="0" borderId="3" xfId="0" applyNumberFormat="true" applyFont="true" applyFill="true" applyBorder="true" applyAlignment="true">
      <alignment horizontal="right"/>
    </xf>
    <xf numFmtId="0" fontId="7" fillId="0" borderId="4" xfId="0" applyNumberFormat="true" applyFont="true" applyFill="true" applyBorder="true" applyAlignment="true">
      <alignment horizontal="right"/>
    </xf>
    <xf numFmtId="182" fontId="7" fillId="0" borderId="4" xfId="0" applyNumberFormat="true" applyFont="true" applyFill="true" applyBorder="true" applyAlignment="true">
      <alignment horizontal="right"/>
    </xf>
    <xf numFmtId="182" fontId="7" fillId="0" borderId="3" xfId="0" applyNumberFormat="true" applyFont="true" applyFill="true" applyBorder="true" applyAlignment="true">
      <alignment horizontal="right"/>
    </xf>
    <xf numFmtId="49" fontId="7" fillId="0" borderId="4" xfId="0" applyNumberFormat="true" applyFont="true" applyFill="true" applyBorder="true" applyAlignment="true">
      <alignment horizontal="right"/>
    </xf>
    <xf numFmtId="49" fontId="7" fillId="0" borderId="3" xfId="0" applyNumberFormat="true" applyFont="true" applyFill="true" applyBorder="true" applyAlignment="true">
      <alignment horizontal="left" vertical="center"/>
    </xf>
    <xf numFmtId="180" fontId="7" fillId="0" borderId="3" xfId="0" applyNumberFormat="true" applyFont="true" applyFill="true" applyBorder="true" applyAlignment="true">
      <alignment horizontal="right" vertical="center"/>
    </xf>
    <xf numFmtId="182" fontId="7" fillId="0" borderId="4" xfId="0" applyNumberFormat="true" applyFont="true" applyFill="true" applyBorder="true" applyAlignment="true">
      <alignment horizontal="right" vertical="center"/>
    </xf>
    <xf numFmtId="0" fontId="7" fillId="0" borderId="3" xfId="0" applyFont="true" applyFill="true" applyBorder="true" applyAlignment="true"/>
    <xf numFmtId="0" fontId="16" fillId="0" borderId="2" xfId="0" applyFont="true" applyFill="true" applyBorder="true" applyAlignment="true"/>
    <xf numFmtId="0" fontId="16" fillId="0" borderId="3" xfId="0" applyFont="true" applyFill="true" applyBorder="true" applyAlignment="true">
      <alignment horizontal="left"/>
    </xf>
    <xf numFmtId="180" fontId="16" fillId="0" borderId="3" xfId="0" applyNumberFormat="true" applyFont="true" applyFill="true" applyBorder="true" applyAlignment="true">
      <alignment horizontal="right"/>
    </xf>
    <xf numFmtId="182" fontId="16" fillId="0" borderId="4" xfId="0" applyNumberFormat="true" applyFont="true" applyFill="true" applyBorder="true" applyAlignment="true">
      <alignment horizontal="right" vertical="center"/>
    </xf>
    <xf numFmtId="0" fontId="7" fillId="0" borderId="0" xfId="0" applyFont="true" applyFill="true" applyBorder="true" applyAlignment="true">
      <alignment horizontal="left" wrapText="true"/>
    </xf>
    <xf numFmtId="0" fontId="7" fillId="0" borderId="0" xfId="0" applyFont="true" applyFill="true" applyBorder="true" applyAlignment="true">
      <alignment horizontal="left"/>
    </xf>
    <xf numFmtId="0" fontId="17" fillId="0" borderId="0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right"/>
    </xf>
    <xf numFmtId="0" fontId="7" fillId="0" borderId="2" xfId="0" applyFont="true" applyFill="true" applyBorder="true" applyAlignment="true">
      <alignment horizontal="center" vertical="center"/>
    </xf>
    <xf numFmtId="179" fontId="7" fillId="0" borderId="3" xfId="0" applyNumberFormat="true" applyFont="true" applyFill="true" applyBorder="true" applyAlignment="true">
      <alignment horizontal="center" vertical="center"/>
    </xf>
    <xf numFmtId="179" fontId="7" fillId="0" borderId="4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left"/>
    </xf>
    <xf numFmtId="180" fontId="18" fillId="0" borderId="3" xfId="0" applyNumberFormat="true" applyFont="true" applyFill="true" applyBorder="true" applyAlignment="true"/>
    <xf numFmtId="180" fontId="18" fillId="0" borderId="4" xfId="0" applyNumberFormat="true" applyFont="true" applyFill="true" applyBorder="true" applyAlignment="true"/>
    <xf numFmtId="182" fontId="18" fillId="0" borderId="3" xfId="0" applyNumberFormat="true" applyFont="true" applyFill="true" applyBorder="true" applyAlignment="true"/>
    <xf numFmtId="49" fontId="7" fillId="0" borderId="2" xfId="0" applyNumberFormat="true" applyFont="true" applyFill="true" applyBorder="true" applyAlignment="true">
      <alignment horizontal="left" vertical="center"/>
    </xf>
    <xf numFmtId="180" fontId="7" fillId="0" borderId="12" xfId="0" applyNumberFormat="true" applyFont="true" applyFill="true" applyBorder="true" applyAlignment="true"/>
    <xf numFmtId="180" fontId="7" fillId="0" borderId="13" xfId="0" applyNumberFormat="true" applyFont="true" applyFill="true" applyBorder="true" applyAlignment="true"/>
    <xf numFmtId="180" fontId="18" fillId="0" borderId="3" xfId="0" applyNumberFormat="true" applyFont="true" applyFill="true" applyBorder="true" applyAlignment="true">
      <alignment vertical="center"/>
    </xf>
    <xf numFmtId="180" fontId="18" fillId="0" borderId="4" xfId="0" applyNumberFormat="true" applyFont="true" applyFill="true" applyBorder="true" applyAlignment="true">
      <alignment vertical="center"/>
    </xf>
    <xf numFmtId="179" fontId="18" fillId="0" borderId="0" xfId="0" applyNumberFormat="true" applyFont="true" applyFill="true" applyBorder="true" applyAlignment="true"/>
    <xf numFmtId="0" fontId="18" fillId="0" borderId="2" xfId="0" applyFont="true" applyFill="true" applyBorder="true" applyAlignment="true">
      <alignment horizontal="left"/>
    </xf>
    <xf numFmtId="0" fontId="7" fillId="0" borderId="0" xfId="0" applyFont="true" applyFill="true" applyBorder="true" applyAlignment="true">
      <alignment horizontal="left" vertical="center" wrapText="true"/>
    </xf>
    <xf numFmtId="182" fontId="7" fillId="0" borderId="4" xfId="0" applyNumberFormat="true" applyFont="true" applyFill="true" applyBorder="true" applyAlignment="true"/>
    <xf numFmtId="182" fontId="7" fillId="0" borderId="0" xfId="0" applyNumberFormat="true" applyFont="true" applyFill="true" applyBorder="true" applyAlignment="true"/>
    <xf numFmtId="180" fontId="7" fillId="0" borderId="0" xfId="0" applyNumberFormat="true" applyFont="true" applyFill="true" applyBorder="true" applyAlignment="true"/>
    <xf numFmtId="0" fontId="19" fillId="0" borderId="0" xfId="0" applyFont="true" applyFill="true" applyBorder="true" applyAlignment="true"/>
    <xf numFmtId="0" fontId="18" fillId="0" borderId="0" xfId="0" applyFont="true" applyFill="true" applyBorder="true" applyAlignment="true"/>
    <xf numFmtId="0" fontId="20" fillId="0" borderId="0" xfId="0" applyFont="true" applyFill="true" applyBorder="true" applyAlignment="true"/>
    <xf numFmtId="0" fontId="21" fillId="0" borderId="0" xfId="0" applyFont="true" applyFill="true" applyBorder="true" applyAlignment="true"/>
    <xf numFmtId="0" fontId="20" fillId="0" borderId="0" xfId="0" applyFont="true" applyFill="true" applyBorder="true" applyAlignment="true">
      <alignment horizontal="center"/>
    </xf>
    <xf numFmtId="179" fontId="20" fillId="0" borderId="0" xfId="0" applyNumberFormat="true" applyFont="true" applyFill="true" applyBorder="true" applyAlignment="true"/>
    <xf numFmtId="0" fontId="17" fillId="0" borderId="0" xfId="0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183" fontId="6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/>
    </xf>
    <xf numFmtId="180" fontId="3" fillId="0" borderId="3" xfId="0" applyNumberFormat="true" applyFont="true" applyFill="true" applyBorder="true" applyAlignment="true">
      <alignment horizontal="right"/>
    </xf>
    <xf numFmtId="180" fontId="5" fillId="0" borderId="3" xfId="0" applyNumberFormat="true" applyFont="true" applyFill="true" applyBorder="true" applyAlignment="true">
      <alignment horizontal="right"/>
    </xf>
    <xf numFmtId="180" fontId="3" fillId="0" borderId="3" xfId="0" applyNumberFormat="true" applyFont="true" applyFill="true" applyBorder="true" applyAlignment="true">
      <alignment horizontal="right" vertical="center"/>
    </xf>
    <xf numFmtId="0" fontId="7" fillId="0" borderId="14" xfId="0" applyNumberFormat="true" applyFont="true" applyFill="true" applyBorder="true" applyAlignment="true">
      <alignment horizontal="left"/>
    </xf>
    <xf numFmtId="0" fontId="7" fillId="0" borderId="15" xfId="0" applyFont="true" applyFill="true" applyBorder="true" applyAlignment="true">
      <alignment horizontal="center"/>
    </xf>
    <xf numFmtId="0" fontId="3" fillId="0" borderId="16" xfId="0" applyNumberFormat="true" applyFont="true" applyFill="true" applyBorder="true" applyAlignment="true">
      <alignment horizontal="left"/>
    </xf>
    <xf numFmtId="0" fontId="3" fillId="0" borderId="17" xfId="0" applyFont="true" applyFill="true" applyBorder="true" applyAlignment="true">
      <alignment horizontal="center"/>
    </xf>
    <xf numFmtId="180" fontId="3" fillId="0" borderId="18" xfId="0" applyNumberFormat="true" applyFont="true" applyFill="true" applyBorder="true" applyAlignment="true">
      <alignment horizontal="right" vertical="center"/>
    </xf>
    <xf numFmtId="0" fontId="3" fillId="0" borderId="19" xfId="0" applyFont="true" applyFill="true" applyBorder="true" applyAlignment="true">
      <alignment horizontal="center"/>
    </xf>
    <xf numFmtId="180" fontId="3" fillId="0" borderId="20" xfId="0" applyNumberFormat="true" applyFont="true" applyFill="true" applyBorder="true" applyAlignment="true">
      <alignment horizontal="right" vertical="center"/>
    </xf>
    <xf numFmtId="0" fontId="7" fillId="0" borderId="0" xfId="0" applyNumberFormat="true" applyFont="true" applyFill="true" applyBorder="true" applyAlignment="true">
      <alignment horizontal="center" wrapText="true"/>
    </xf>
    <xf numFmtId="0" fontId="20" fillId="0" borderId="21" xfId="0" applyFont="true" applyFill="true" applyBorder="true" applyAlignment="true">
      <alignment horizontal="left"/>
    </xf>
    <xf numFmtId="0" fontId="22" fillId="0" borderId="0" xfId="0" applyFont="true" applyFill="true" applyBorder="true" applyAlignment="true">
      <alignment horizontal="center" vertical="center"/>
    </xf>
    <xf numFmtId="183" fontId="6" fillId="0" borderId="2" xfId="0" applyNumberFormat="true" applyFont="true" applyFill="true" applyBorder="true" applyAlignment="true">
      <alignment horizontal="center" vertical="center"/>
    </xf>
    <xf numFmtId="0" fontId="6" fillId="0" borderId="22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/>
    <xf numFmtId="178" fontId="3" fillId="0" borderId="2" xfId="0" applyNumberFormat="true" applyFont="true" applyFill="true" applyBorder="true" applyAlignment="true">
      <alignment horizontal="right"/>
    </xf>
    <xf numFmtId="182" fontId="3" fillId="0" borderId="1" xfId="0" applyNumberFormat="true" applyFont="true" applyFill="true" applyBorder="true" applyAlignment="true">
      <alignment horizontal="right"/>
    </xf>
    <xf numFmtId="182" fontId="6" fillId="0" borderId="0" xfId="0" applyNumberFormat="true" applyFont="true" applyFill="true" applyBorder="true" applyAlignment="true">
      <alignment horizontal="right"/>
    </xf>
    <xf numFmtId="178" fontId="5" fillId="0" borderId="23" xfId="0" applyNumberFormat="true" applyFont="true" applyFill="true" applyBorder="true" applyAlignment="true">
      <alignment horizontal="right"/>
    </xf>
    <xf numFmtId="178" fontId="3" fillId="0" borderId="23" xfId="0" applyNumberFormat="true" applyFont="true" applyFill="true" applyBorder="true" applyAlignment="true">
      <alignment horizontal="right" vertical="center"/>
    </xf>
    <xf numFmtId="178" fontId="21" fillId="0" borderId="14" xfId="0" applyNumberFormat="true" applyFont="true" applyFill="true" applyBorder="true" applyAlignment="true"/>
    <xf numFmtId="178" fontId="3" fillId="0" borderId="3" xfId="0" applyNumberFormat="true" applyFont="true" applyFill="true" applyBorder="true" applyAlignment="true">
      <alignment horizontal="right"/>
    </xf>
    <xf numFmtId="180" fontId="3" fillId="0" borderId="4" xfId="0" applyNumberFormat="true" applyFont="true" applyFill="true" applyBorder="true" applyAlignment="true">
      <alignment horizontal="right"/>
    </xf>
    <xf numFmtId="182" fontId="3" fillId="0" borderId="24" xfId="0" applyNumberFormat="true" applyFont="true" applyFill="true" applyBorder="true" applyAlignment="true">
      <alignment horizontal="right"/>
    </xf>
    <xf numFmtId="178" fontId="3" fillId="0" borderId="25" xfId="0" applyNumberFormat="true" applyFont="true" applyFill="true" applyBorder="true" applyAlignment="true">
      <alignment horizontal="right" vertical="center"/>
    </xf>
    <xf numFmtId="179" fontId="7" fillId="0" borderId="0" xfId="0" applyNumberFormat="true" applyFont="true" applyFill="true" applyBorder="true" applyAlignment="true"/>
    <xf numFmtId="0" fontId="17" fillId="0" borderId="21" xfId="0" applyFont="true" applyFill="true" applyBorder="true" applyAlignment="true">
      <alignment horizontal="center"/>
    </xf>
    <xf numFmtId="0" fontId="17" fillId="0" borderId="26" xfId="0" applyFont="true" applyFill="true" applyBorder="true" applyAlignment="true">
      <alignment horizontal="center"/>
    </xf>
    <xf numFmtId="0" fontId="24" fillId="0" borderId="26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left"/>
    </xf>
    <xf numFmtId="177" fontId="7" fillId="0" borderId="1" xfId="0" applyNumberFormat="true" applyFont="true" applyFill="true" applyBorder="true" applyAlignment="true">
      <alignment horizontal="center"/>
    </xf>
    <xf numFmtId="0" fontId="7" fillId="0" borderId="1" xfId="0" applyFont="true" applyFill="true" applyBorder="true" applyAlignment="true"/>
    <xf numFmtId="0" fontId="22" fillId="0" borderId="2" xfId="0" applyFont="true" applyFill="true" applyBorder="true" applyAlignment="true">
      <alignment horizontal="center" vertical="center"/>
    </xf>
    <xf numFmtId="183" fontId="22" fillId="0" borderId="3" xfId="0" applyNumberFormat="true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 wrapText="true"/>
    </xf>
    <xf numFmtId="179" fontId="25" fillId="0" borderId="3" xfId="0" applyNumberFormat="true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left"/>
    </xf>
    <xf numFmtId="180" fontId="22" fillId="0" borderId="3" xfId="0" applyNumberFormat="true" applyFont="true" applyFill="true" applyBorder="true" applyAlignment="true">
      <alignment horizontal="center"/>
    </xf>
    <xf numFmtId="182" fontId="22" fillId="0" borderId="3" xfId="0" applyNumberFormat="true" applyFont="true" applyFill="true" applyBorder="true" applyAlignment="true">
      <alignment horizontal="right"/>
    </xf>
    <xf numFmtId="180" fontId="20" fillId="0" borderId="3" xfId="0" applyNumberFormat="true" applyFont="true" applyFill="true" applyBorder="true" applyAlignment="true">
      <alignment horizontal="right" vertical="center"/>
    </xf>
    <xf numFmtId="180" fontId="7" fillId="0" borderId="3" xfId="0" applyNumberFormat="true" applyFont="true" applyFill="true" applyBorder="true" applyAlignment="true">
      <alignment horizontal="center"/>
    </xf>
    <xf numFmtId="182" fontId="22" fillId="0" borderId="3" xfId="0" applyNumberFormat="true" applyFont="true" applyFill="true" applyBorder="true" applyAlignment="true">
      <alignment horizontal="center"/>
    </xf>
    <xf numFmtId="180" fontId="7" fillId="0" borderId="3" xfId="0" applyNumberFormat="true" applyFont="true" applyFill="true" applyBorder="true" applyAlignment="true">
      <alignment horizontal="center" vertical="center"/>
    </xf>
    <xf numFmtId="182" fontId="7" fillId="0" borderId="3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/>
    </xf>
    <xf numFmtId="0" fontId="17" fillId="0" borderId="27" xfId="0" applyFont="true" applyFill="true" applyBorder="true" applyAlignment="true">
      <alignment horizontal="center"/>
    </xf>
    <xf numFmtId="0" fontId="22" fillId="0" borderId="4" xfId="0" applyFont="true" applyFill="true" applyBorder="true" applyAlignment="true">
      <alignment horizontal="center" vertical="center" wrapText="true"/>
    </xf>
    <xf numFmtId="183" fontId="7" fillId="0" borderId="0" xfId="0" applyNumberFormat="true" applyFont="true" applyFill="true" applyBorder="true" applyAlignment="true"/>
    <xf numFmtId="0" fontId="22" fillId="0" borderId="0" xfId="0" applyFont="true" applyFill="true" applyBorder="true" applyAlignment="true"/>
    <xf numFmtId="0" fontId="26" fillId="0" borderId="0" xfId="0" applyFont="true" applyFill="true" applyBorder="true" applyAlignment="true">
      <alignment horizontal="center"/>
    </xf>
    <xf numFmtId="179" fontId="22" fillId="0" borderId="4" xfId="0" applyNumberFormat="true" applyFont="true" applyFill="true" applyBorder="true" applyAlignment="true">
      <alignment horizontal="center" vertical="center" wrapText="true"/>
    </xf>
    <xf numFmtId="182" fontId="25" fillId="0" borderId="3" xfId="0" applyNumberFormat="true" applyFont="true" applyFill="true" applyBorder="true" applyAlignment="true">
      <alignment horizontal="right"/>
    </xf>
    <xf numFmtId="182" fontId="22" fillId="0" borderId="4" xfId="0" applyNumberFormat="true" applyFont="true" applyFill="true" applyBorder="true" applyAlignment="true">
      <alignment horizontal="right"/>
    </xf>
    <xf numFmtId="182" fontId="18" fillId="0" borderId="3" xfId="0" applyNumberFormat="true" applyFont="true" applyFill="true" applyBorder="true" applyAlignment="true">
      <alignment horizontal="right"/>
    </xf>
    <xf numFmtId="182" fontId="3" fillId="0" borderId="3" xfId="0" applyNumberFormat="true" applyFont="true" applyFill="true" applyBorder="true" applyAlignment="true">
      <alignment horizontal="right"/>
    </xf>
    <xf numFmtId="182" fontId="3" fillId="0" borderId="3" xfId="0" applyNumberFormat="true" applyFont="true" applyFill="true" applyBorder="true" applyAlignment="true" applyProtection="true">
      <alignment horizontal="right"/>
    </xf>
    <xf numFmtId="0" fontId="0" fillId="0" borderId="0" xfId="0" applyFill="true" applyAlignment="true"/>
    <xf numFmtId="0" fontId="4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79" fontId="0" fillId="0" borderId="4" xfId="0" applyNumberFormat="true" applyFont="true" applyFill="true" applyBorder="true" applyAlignment="true">
      <alignment horizontal="center" vertical="center"/>
    </xf>
    <xf numFmtId="0" fontId="27" fillId="0" borderId="2" xfId="0" applyFont="true" applyFill="true" applyBorder="true" applyAlignment="true"/>
    <xf numFmtId="0" fontId="27" fillId="0" borderId="3" xfId="0" applyFont="true" applyFill="true" applyBorder="true" applyAlignment="true">
      <alignment horizontal="center"/>
    </xf>
    <xf numFmtId="49" fontId="27" fillId="0" borderId="4" xfId="0" applyNumberFormat="true" applyFont="true" applyFill="true" applyBorder="true" applyAlignment="true">
      <alignment horizontal="center"/>
    </xf>
    <xf numFmtId="0" fontId="5" fillId="0" borderId="2" xfId="0" applyFont="true" applyFill="true" applyBorder="true" applyAlignment="true"/>
    <xf numFmtId="180" fontId="5" fillId="0" borderId="3" xfId="0" applyNumberFormat="true" applyFont="true" applyFill="true" applyBorder="true" applyAlignment="true">
      <alignment horizontal="center"/>
    </xf>
    <xf numFmtId="49" fontId="5" fillId="0" borderId="4" xfId="0" applyNumberFormat="true" applyFont="true" applyFill="true" applyBorder="true" applyAlignment="true">
      <alignment horizontal="center"/>
    </xf>
    <xf numFmtId="176" fontId="6" fillId="0" borderId="3" xfId="0" applyNumberFormat="true" applyFont="true" applyFill="true" applyBorder="true" applyAlignment="true">
      <alignment horizontal="center"/>
    </xf>
    <xf numFmtId="182" fontId="27" fillId="0" borderId="4" xfId="0" applyNumberFormat="true" applyFont="true" applyFill="true" applyBorder="true" applyAlignment="true">
      <alignment horizontal="center"/>
    </xf>
    <xf numFmtId="176" fontId="0" fillId="0" borderId="3" xfId="0" applyNumberFormat="true" applyFont="true" applyFill="true" applyBorder="true" applyAlignment="true">
      <alignment horizontal="center"/>
    </xf>
    <xf numFmtId="182" fontId="5" fillId="0" borderId="4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vertical="center" wrapText="true"/>
    </xf>
    <xf numFmtId="0" fontId="28" fillId="0" borderId="0" xfId="0" applyFont="true" applyAlignment="true">
      <alignment horizontal="center" vertical="center"/>
    </xf>
    <xf numFmtId="180" fontId="0" fillId="0" borderId="3" xfId="0" applyNumberFormat="true" applyFont="true" applyBorder="true" applyAlignment="true">
      <alignment vertical="center"/>
    </xf>
    <xf numFmtId="183" fontId="0" fillId="0" borderId="4" xfId="0" applyNumberFormat="true" applyBorder="true" applyAlignment="true">
      <alignment horizontal="right" vertical="center"/>
    </xf>
    <xf numFmtId="182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80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80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zoomScale="90" zoomScaleNormal="90" workbookViewId="0">
      <selection activeCell="J14" sqref="J14"/>
    </sheetView>
  </sheetViews>
  <sheetFormatPr defaultColWidth="9" defaultRowHeight="13.5" outlineLevelCol="5"/>
  <cols>
    <col min="1" max="1" width="10" customWidth="true"/>
    <col min="2" max="2" width="43.1238095238095" customWidth="true"/>
    <col min="3" max="3" width="16.5047619047619" customWidth="true"/>
    <col min="4" max="4" width="17.6285714285714" customWidth="true"/>
    <col min="5" max="5" width="13.8761904761905" hidden="true" customWidth="true"/>
  </cols>
  <sheetData>
    <row r="1" ht="21.75" spans="2:4">
      <c r="B1" s="239" t="s">
        <v>0</v>
      </c>
      <c r="C1" s="239"/>
      <c r="D1" s="239"/>
    </row>
    <row r="2" spans="4:4">
      <c r="D2" t="s">
        <v>1</v>
      </c>
    </row>
    <row r="3" ht="26.25" customHeight="true" spans="2:4">
      <c r="B3" s="4" t="s">
        <v>2</v>
      </c>
      <c r="C3" s="13" t="s">
        <v>3</v>
      </c>
      <c r="D3" s="14" t="s">
        <v>4</v>
      </c>
    </row>
    <row r="4" ht="21" customHeight="true" spans="2:6">
      <c r="B4" s="7" t="s">
        <v>0</v>
      </c>
      <c r="C4" s="240">
        <f>C9+C13+C17+C21+C25</f>
        <v>779754</v>
      </c>
      <c r="D4" s="241">
        <v>0.6</v>
      </c>
      <c r="E4">
        <f>C9+C13+C17+C21+C25</f>
        <v>779754</v>
      </c>
      <c r="F4" s="247"/>
    </row>
    <row r="5" ht="21" customHeight="true" spans="2:6">
      <c r="B5" s="25" t="s">
        <v>5</v>
      </c>
      <c r="C5" s="240">
        <f t="shared" ref="C5:C7" si="0">C10+C14+C18+C22+C26</f>
        <v>48938</v>
      </c>
      <c r="D5" s="241">
        <v>4.2</v>
      </c>
      <c r="E5">
        <f t="shared" ref="E5:E7" si="1">C10+C14+C18+C22+C26</f>
        <v>48938</v>
      </c>
      <c r="F5" s="247"/>
    </row>
    <row r="6" ht="21" customHeight="true" spans="2:6">
      <c r="B6" s="7" t="s">
        <v>6</v>
      </c>
      <c r="C6" s="240">
        <f t="shared" si="0"/>
        <v>492843</v>
      </c>
      <c r="D6" s="241">
        <v>0.8</v>
      </c>
      <c r="E6">
        <f t="shared" si="1"/>
        <v>492843</v>
      </c>
      <c r="F6" s="247"/>
    </row>
    <row r="7" ht="21" customHeight="true" spans="2:6">
      <c r="B7" s="7" t="s">
        <v>7</v>
      </c>
      <c r="C7" s="240">
        <f t="shared" si="0"/>
        <v>237973</v>
      </c>
      <c r="D7" s="242">
        <v>-0.6</v>
      </c>
      <c r="E7">
        <f t="shared" si="1"/>
        <v>237973</v>
      </c>
      <c r="F7" s="247"/>
    </row>
    <row r="8" ht="21" customHeight="true" spans="2:4">
      <c r="B8" s="7" t="s">
        <v>8</v>
      </c>
      <c r="C8" s="243"/>
      <c r="D8" s="242"/>
    </row>
    <row r="9" ht="21" customHeight="true" spans="2:4">
      <c r="B9" s="7" t="s">
        <v>9</v>
      </c>
      <c r="C9" s="243">
        <f>C10+C11+C12</f>
        <v>493994</v>
      </c>
      <c r="D9" s="242">
        <v>1</v>
      </c>
    </row>
    <row r="10" ht="21" customHeight="true" spans="2:4">
      <c r="B10" s="25" t="s">
        <v>10</v>
      </c>
      <c r="C10" s="243">
        <v>18235</v>
      </c>
      <c r="D10" s="242">
        <v>4.3</v>
      </c>
    </row>
    <row r="11" ht="21" customHeight="true" spans="2:4">
      <c r="B11" s="7" t="s">
        <v>11</v>
      </c>
      <c r="C11" s="243">
        <v>352585</v>
      </c>
      <c r="D11" s="242">
        <v>1.5</v>
      </c>
    </row>
    <row r="12" ht="21" customHeight="true" spans="2:4">
      <c r="B12" s="7" t="s">
        <v>12</v>
      </c>
      <c r="C12" s="243">
        <v>123174</v>
      </c>
      <c r="D12" s="242">
        <v>-0.7</v>
      </c>
    </row>
    <row r="13" ht="21" customHeight="true" spans="2:4">
      <c r="B13" s="7" t="s">
        <v>13</v>
      </c>
      <c r="C13" s="244">
        <f>C14+C15+C16</f>
        <v>38251</v>
      </c>
      <c r="D13" s="242">
        <v>6.8</v>
      </c>
    </row>
    <row r="14" ht="21" customHeight="true" spans="2:4">
      <c r="B14" s="25" t="s">
        <v>10</v>
      </c>
      <c r="C14" s="243">
        <v>3804</v>
      </c>
      <c r="D14" s="242">
        <v>4.5</v>
      </c>
    </row>
    <row r="15" ht="21" customHeight="true" spans="2:4">
      <c r="B15" s="7" t="s">
        <v>11</v>
      </c>
      <c r="C15" s="244">
        <v>11719</v>
      </c>
      <c r="D15" s="242">
        <v>26.7</v>
      </c>
    </row>
    <row r="16" ht="21" customHeight="true" spans="2:4">
      <c r="B16" s="7" t="s">
        <v>12</v>
      </c>
      <c r="C16" s="243">
        <v>22728</v>
      </c>
      <c r="D16" s="242">
        <v>-0.5</v>
      </c>
    </row>
    <row r="17" ht="21" customHeight="true" spans="2:4">
      <c r="B17" s="7" t="s">
        <v>14</v>
      </c>
      <c r="C17" s="243">
        <f>C18+C19+C20</f>
        <v>141710</v>
      </c>
      <c r="D17" s="242">
        <v>-0.7</v>
      </c>
    </row>
    <row r="18" ht="21" customHeight="true" spans="2:4">
      <c r="B18" s="25" t="s">
        <v>10</v>
      </c>
      <c r="C18" s="243">
        <v>9299</v>
      </c>
      <c r="D18" s="242">
        <v>4.4</v>
      </c>
    </row>
    <row r="19" ht="21" customHeight="true" spans="2:4">
      <c r="B19" s="7" t="s">
        <v>11</v>
      </c>
      <c r="C19" s="243">
        <v>93279</v>
      </c>
      <c r="D19" s="9">
        <v>-1.8</v>
      </c>
    </row>
    <row r="20" ht="21" customHeight="true" spans="2:4">
      <c r="B20" s="7" t="s">
        <v>12</v>
      </c>
      <c r="C20" s="243">
        <v>39132</v>
      </c>
      <c r="D20" s="9">
        <v>0.3</v>
      </c>
    </row>
    <row r="21" ht="21" customHeight="true" spans="2:4">
      <c r="B21" s="7" t="s">
        <v>15</v>
      </c>
      <c r="C21" s="244">
        <f>C22+C23+C24</f>
        <v>54321</v>
      </c>
      <c r="D21" s="9">
        <v>-4.2</v>
      </c>
    </row>
    <row r="22" ht="21" customHeight="true" spans="2:4">
      <c r="B22" s="25" t="s">
        <v>10</v>
      </c>
      <c r="C22" s="244">
        <v>2167</v>
      </c>
      <c r="D22" s="9">
        <v>3.9</v>
      </c>
    </row>
    <row r="23" ht="21" customHeight="true" spans="2:4">
      <c r="B23" s="7" t="s">
        <v>11</v>
      </c>
      <c r="C23" s="243">
        <v>21985</v>
      </c>
      <c r="D23" s="9">
        <v>-14.5</v>
      </c>
    </row>
    <row r="24" ht="21" customHeight="true" spans="2:4">
      <c r="B24" s="7" t="s">
        <v>12</v>
      </c>
      <c r="C24" s="243">
        <v>30169</v>
      </c>
      <c r="D24" s="9">
        <v>3.3</v>
      </c>
    </row>
    <row r="25" ht="21" customHeight="true" spans="2:4">
      <c r="B25" s="7" t="s">
        <v>16</v>
      </c>
      <c r="C25" s="244">
        <f>C26+C27+C28</f>
        <v>51478</v>
      </c>
      <c r="D25" s="242">
        <v>0.8</v>
      </c>
    </row>
    <row r="26" ht="21" customHeight="true" spans="2:4">
      <c r="B26" s="25" t="s">
        <v>10</v>
      </c>
      <c r="C26" s="243">
        <v>15433</v>
      </c>
      <c r="D26" s="9">
        <v>4</v>
      </c>
    </row>
    <row r="27" ht="21" customHeight="true" spans="2:4">
      <c r="B27" s="7" t="s">
        <v>11</v>
      </c>
      <c r="C27" s="243">
        <v>13275</v>
      </c>
      <c r="D27" s="9">
        <v>10.8</v>
      </c>
    </row>
    <row r="28" ht="21" customHeight="true" spans="2:4">
      <c r="B28" s="7" t="s">
        <v>12</v>
      </c>
      <c r="C28" s="243">
        <v>22770</v>
      </c>
      <c r="D28" s="9">
        <v>-5.9</v>
      </c>
    </row>
    <row r="29" spans="2:4">
      <c r="B29" s="245" t="s">
        <v>17</v>
      </c>
      <c r="C29" s="246"/>
      <c r="D29" s="246"/>
    </row>
  </sheetData>
  <mergeCells count="2">
    <mergeCell ref="B1:D1"/>
    <mergeCell ref="B29:D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" sqref="A1:C1"/>
    </sheetView>
  </sheetViews>
  <sheetFormatPr defaultColWidth="9" defaultRowHeight="13.5" outlineLevelCol="2"/>
  <cols>
    <col min="1" max="1" width="17.3333333333333" style="222" customWidth="true"/>
    <col min="2" max="2" width="16.1047619047619" style="222" customWidth="true"/>
    <col min="3" max="3" width="17.2190476190476" style="222" customWidth="true"/>
    <col min="4" max="16384" width="9" style="222"/>
  </cols>
  <sheetData>
    <row r="1" ht="37.5" customHeight="true" spans="1:3">
      <c r="A1" s="223" t="s">
        <v>18</v>
      </c>
      <c r="B1" s="223"/>
      <c r="C1" s="223"/>
    </row>
    <row r="2" ht="27" customHeight="true" spans="1:3">
      <c r="A2" s="224" t="s">
        <v>19</v>
      </c>
      <c r="B2" s="224"/>
      <c r="C2" s="224"/>
    </row>
    <row r="3" ht="27" customHeight="true" spans="1:3">
      <c r="A3" s="225" t="s">
        <v>2</v>
      </c>
      <c r="B3" s="226" t="s">
        <v>20</v>
      </c>
      <c r="C3" s="227" t="s">
        <v>4</v>
      </c>
    </row>
    <row r="4" ht="27" customHeight="true" spans="1:3">
      <c r="A4" s="228" t="s">
        <v>21</v>
      </c>
      <c r="B4" s="229">
        <v>81034</v>
      </c>
      <c r="C4" s="230" t="s">
        <v>22</v>
      </c>
    </row>
    <row r="5" ht="27" customHeight="true" spans="1:3">
      <c r="A5" s="231" t="s">
        <v>23</v>
      </c>
      <c r="B5" s="232">
        <v>30815</v>
      </c>
      <c r="C5" s="233" t="s">
        <v>22</v>
      </c>
    </row>
    <row r="6" ht="27" customHeight="true" spans="1:3">
      <c r="A6" s="231" t="s">
        <v>24</v>
      </c>
      <c r="B6" s="232">
        <v>6406</v>
      </c>
      <c r="C6" s="233" t="s">
        <v>22</v>
      </c>
    </row>
    <row r="7" ht="27" customHeight="true" spans="1:3">
      <c r="A7" s="231" t="s">
        <v>25</v>
      </c>
      <c r="B7" s="232">
        <v>15481</v>
      </c>
      <c r="C7" s="233" t="s">
        <v>22</v>
      </c>
    </row>
    <row r="8" ht="27" customHeight="true" spans="1:3">
      <c r="A8" s="231" t="s">
        <v>26</v>
      </c>
      <c r="B8" s="232">
        <v>4226</v>
      </c>
      <c r="C8" s="233" t="s">
        <v>22</v>
      </c>
    </row>
    <row r="9" ht="27" customHeight="true" spans="1:3">
      <c r="A9" s="231" t="s">
        <v>27</v>
      </c>
      <c r="B9" s="232">
        <v>24106</v>
      </c>
      <c r="C9" s="233" t="s">
        <v>22</v>
      </c>
    </row>
    <row r="10" ht="27" customHeight="true" spans="1:3">
      <c r="A10" s="228" t="s">
        <v>28</v>
      </c>
      <c r="B10" s="234">
        <v>71198</v>
      </c>
      <c r="C10" s="235">
        <v>4.2</v>
      </c>
    </row>
    <row r="11" ht="27" customHeight="true" spans="1:3">
      <c r="A11" s="231" t="s">
        <v>29</v>
      </c>
      <c r="B11" s="236">
        <v>26189</v>
      </c>
      <c r="C11" s="237">
        <v>4.2</v>
      </c>
    </row>
    <row r="12" ht="27" customHeight="true" spans="1:3">
      <c r="A12" s="231" t="s">
        <v>30</v>
      </c>
      <c r="B12" s="236">
        <v>5764</v>
      </c>
      <c r="C12" s="237">
        <v>4.2</v>
      </c>
    </row>
    <row r="13" ht="27" customHeight="true" spans="1:3">
      <c r="A13" s="231" t="s">
        <v>31</v>
      </c>
      <c r="B13" s="236">
        <v>13314</v>
      </c>
      <c r="C13" s="237">
        <v>4.2</v>
      </c>
    </row>
    <row r="14" ht="27" customHeight="true" spans="1:3">
      <c r="A14" s="231" t="s">
        <v>32</v>
      </c>
      <c r="B14" s="236">
        <v>3628</v>
      </c>
      <c r="C14" s="237">
        <v>4.2</v>
      </c>
    </row>
    <row r="15" ht="27" customHeight="true" spans="1:3">
      <c r="A15" s="231" t="s">
        <v>33</v>
      </c>
      <c r="B15" s="236">
        <v>22303</v>
      </c>
      <c r="C15" s="237">
        <v>4.2</v>
      </c>
    </row>
    <row r="16" spans="1:3">
      <c r="A16" s="238"/>
      <c r="B16" s="238"/>
      <c r="C16" s="238"/>
    </row>
  </sheetData>
  <mergeCells count="3">
    <mergeCell ref="A1:C1"/>
    <mergeCell ref="A2:C2"/>
    <mergeCell ref="A16:C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1" sqref="A1:D1"/>
    </sheetView>
  </sheetViews>
  <sheetFormatPr defaultColWidth="10.2857142857143" defaultRowHeight="15.75"/>
  <cols>
    <col min="1" max="1" width="27.5714285714286" style="108" customWidth="true"/>
    <col min="2" max="2" width="15.2857142857143" style="111" customWidth="true"/>
    <col min="3" max="3" width="15.4285714285714" style="152" customWidth="true"/>
    <col min="4" max="4" width="13.2857142857143" style="108" customWidth="true"/>
    <col min="5" max="5" width="10.2857142857143" style="108"/>
    <col min="6" max="6" width="15.7142857142857" style="108"/>
    <col min="7" max="8" width="10.2857142857143" style="108"/>
    <col min="9" max="9" width="15.7142857142857" style="108"/>
    <col min="10" max="16384" width="10.2857142857143" style="108"/>
  </cols>
  <sheetData>
    <row r="1" ht="32" customHeight="true" spans="1:4">
      <c r="A1" s="132" t="s">
        <v>34</v>
      </c>
      <c r="B1" s="132"/>
      <c r="C1" s="215"/>
      <c r="D1" s="132"/>
    </row>
    <row r="2" spans="1:4">
      <c r="A2" s="131"/>
      <c r="B2" s="108"/>
      <c r="C2" s="108"/>
      <c r="D2" s="108" t="s">
        <v>35</v>
      </c>
    </row>
    <row r="3" ht="62.25" customHeight="true" spans="1:4">
      <c r="A3" s="198" t="s">
        <v>2</v>
      </c>
      <c r="B3" s="201" t="s">
        <v>36</v>
      </c>
      <c r="C3" s="201" t="s">
        <v>37</v>
      </c>
      <c r="D3" s="216" t="s">
        <v>38</v>
      </c>
    </row>
    <row r="4" s="214" customFormat="true" ht="19.5" customHeight="true" spans="1:4">
      <c r="A4" s="202" t="s">
        <v>39</v>
      </c>
      <c r="B4" s="217">
        <v>-3</v>
      </c>
      <c r="C4" s="217">
        <v>13.3</v>
      </c>
      <c r="D4" s="218">
        <f t="shared" ref="D4:D8" si="0">B4-C4</f>
        <v>-16.3</v>
      </c>
    </row>
    <row r="5" ht="19.5" customHeight="true" spans="1:4">
      <c r="A5" s="137" t="s">
        <v>40</v>
      </c>
      <c r="B5" s="219"/>
      <c r="C5" s="219"/>
      <c r="D5" s="119"/>
    </row>
    <row r="6" ht="19.5" customHeight="true" spans="1:4">
      <c r="A6" s="137" t="s">
        <v>29</v>
      </c>
      <c r="B6" s="220">
        <v>-1.1</v>
      </c>
      <c r="C6" s="219">
        <v>30.5</v>
      </c>
      <c r="D6" s="119">
        <f t="shared" si="0"/>
        <v>-31.6</v>
      </c>
    </row>
    <row r="7" ht="19.5" customHeight="true" spans="1:9">
      <c r="A7" s="137" t="s">
        <v>41</v>
      </c>
      <c r="B7" s="220">
        <v>-9.3</v>
      </c>
      <c r="C7" s="219">
        <v>-22.7</v>
      </c>
      <c r="D7" s="119">
        <f t="shared" si="0"/>
        <v>13.4</v>
      </c>
      <c r="I7" s="150"/>
    </row>
    <row r="8" ht="19.5" customHeight="true" spans="1:9">
      <c r="A8" s="137" t="s">
        <v>42</v>
      </c>
      <c r="B8" s="221">
        <v>-7.4</v>
      </c>
      <c r="C8" s="219">
        <v>-4.5</v>
      </c>
      <c r="D8" s="119">
        <f t="shared" si="0"/>
        <v>-2.9</v>
      </c>
      <c r="I8" s="150"/>
    </row>
    <row r="9" ht="19.5" customHeight="true" spans="1:9">
      <c r="A9" s="137" t="s">
        <v>43</v>
      </c>
      <c r="B9" s="220"/>
      <c r="C9" s="219"/>
      <c r="D9" s="119"/>
      <c r="I9" s="150"/>
    </row>
    <row r="10" ht="19.5" customHeight="true" spans="1:9">
      <c r="A10" s="137" t="s">
        <v>44</v>
      </c>
      <c r="B10" s="220">
        <v>-22.662370560684</v>
      </c>
      <c r="C10" s="219">
        <v>31.6</v>
      </c>
      <c r="D10" s="119">
        <f t="shared" ref="D10:D13" si="1">B10-C10</f>
        <v>-54.262370560684</v>
      </c>
      <c r="F10" s="150"/>
      <c r="I10" s="150"/>
    </row>
    <row r="11" ht="19.5" customHeight="true" spans="1:6">
      <c r="A11" s="137" t="s">
        <v>45</v>
      </c>
      <c r="B11" s="220">
        <v>-2.54950153537529</v>
      </c>
      <c r="C11" s="219">
        <v>12.8</v>
      </c>
      <c r="D11" s="119">
        <f t="shared" si="1"/>
        <v>-15.3495015353753</v>
      </c>
      <c r="F11" s="150"/>
    </row>
    <row r="12" ht="19.5" customHeight="true" spans="1:6">
      <c r="A12" s="137" t="s">
        <v>46</v>
      </c>
      <c r="B12" s="220">
        <v>-0.353099634324273</v>
      </c>
      <c r="C12" s="219">
        <v>34.9</v>
      </c>
      <c r="D12" s="119">
        <f t="shared" si="1"/>
        <v>-35.2530996343243</v>
      </c>
      <c r="F12" s="150"/>
    </row>
    <row r="13" ht="19.5" customHeight="true" spans="1:6">
      <c r="A13" s="137" t="s">
        <v>47</v>
      </c>
      <c r="B13" s="220">
        <v>-0.348191066831774</v>
      </c>
      <c r="C13" s="219">
        <v>79.2</v>
      </c>
      <c r="D13" s="119">
        <f t="shared" si="1"/>
        <v>-79.5481910668318</v>
      </c>
      <c r="F13" s="150"/>
    </row>
    <row r="14" ht="19.5" customHeight="true" spans="1:6">
      <c r="A14" s="137" t="s">
        <v>48</v>
      </c>
      <c r="B14" s="220"/>
      <c r="C14" s="219"/>
      <c r="D14" s="119"/>
      <c r="F14" s="150"/>
    </row>
    <row r="15" ht="19.5" customHeight="true" spans="1:6">
      <c r="A15" s="137" t="s">
        <v>49</v>
      </c>
      <c r="B15" s="220">
        <v>-3.92459123004634</v>
      </c>
      <c r="C15" s="219">
        <v>14.2</v>
      </c>
      <c r="D15" s="119">
        <f t="shared" ref="D15:D19" si="2">B15-C15</f>
        <v>-18.1245912300463</v>
      </c>
      <c r="F15" s="150"/>
    </row>
    <row r="16" ht="19.5" customHeight="true" spans="1:6">
      <c r="A16" s="137" t="s">
        <v>50</v>
      </c>
      <c r="B16" s="220">
        <v>-29.7029923127126</v>
      </c>
      <c r="C16" s="219">
        <v>3.2</v>
      </c>
      <c r="D16" s="119">
        <f t="shared" si="2"/>
        <v>-32.9029923127126</v>
      </c>
      <c r="F16" s="150"/>
    </row>
    <row r="17" ht="18.75" customHeight="true" spans="1:4">
      <c r="A17" s="137" t="s">
        <v>51</v>
      </c>
      <c r="B17" s="220"/>
      <c r="C17" s="219"/>
      <c r="D17" s="119"/>
    </row>
    <row r="18" ht="18.75" customHeight="true" spans="1:4">
      <c r="A18" s="137" t="s">
        <v>52</v>
      </c>
      <c r="B18" s="220">
        <v>-0.935077283213718</v>
      </c>
      <c r="C18" s="219">
        <v>12.9</v>
      </c>
      <c r="D18" s="119">
        <f t="shared" si="2"/>
        <v>-13.8350772832137</v>
      </c>
    </row>
    <row r="19" ht="22.5" customHeight="true" spans="1:4">
      <c r="A19" s="137" t="s">
        <v>53</v>
      </c>
      <c r="B19" s="220">
        <v>-5.41368013667639</v>
      </c>
      <c r="C19" s="219">
        <v>13.7</v>
      </c>
      <c r="D19" s="119">
        <f t="shared" si="2"/>
        <v>-19.1136801366764</v>
      </c>
    </row>
    <row r="20" spans="1:1">
      <c r="A20" s="108" t="s">
        <v>54</v>
      </c>
    </row>
    <row r="21" s="214" customFormat="true" spans="1:256">
      <c r="A21" s="108"/>
      <c r="B21" s="111"/>
      <c r="C21" s="152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3" s="214" customFormat="true" spans="1:256">
      <c r="A23" s="156"/>
      <c r="B23" s="110"/>
      <c r="C23" s="152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</sheetData>
  <mergeCells count="2">
    <mergeCell ref="A1:D1"/>
    <mergeCell ref="A23:B23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J12" sqref="J12"/>
    </sheetView>
  </sheetViews>
  <sheetFormatPr defaultColWidth="10.2857142857143" defaultRowHeight="15.75"/>
  <cols>
    <col min="1" max="1" width="38.2857142857143" style="108" customWidth="true"/>
    <col min="2" max="2" width="19.5714285714286" style="108" hidden="true" customWidth="true"/>
    <col min="3" max="3" width="12.2857142857143" style="108" customWidth="true"/>
    <col min="4" max="4" width="13.2857142857143" style="153" customWidth="true"/>
    <col min="5" max="5" width="12.4285714285714" style="108" customWidth="true"/>
    <col min="6" max="7" width="10.2857142857143" style="108"/>
    <col min="8" max="9" width="15.7142857142857" style="108"/>
    <col min="10" max="16384" width="10.2857142857143" style="108"/>
  </cols>
  <sheetData>
    <row r="1" ht="27" customHeight="true" spans="1:5">
      <c r="A1" s="192" t="s">
        <v>55</v>
      </c>
      <c r="B1" s="193"/>
      <c r="C1" s="193"/>
      <c r="D1" s="194"/>
      <c r="E1" s="211"/>
    </row>
    <row r="2" s="108" customFormat="true" spans="1:5">
      <c r="A2" s="195"/>
      <c r="B2" s="196"/>
      <c r="C2" s="197"/>
      <c r="D2" s="197"/>
      <c r="E2" s="197" t="s">
        <v>35</v>
      </c>
    </row>
    <row r="3" ht="63" customHeight="true" spans="1:5">
      <c r="A3" s="198" t="s">
        <v>56</v>
      </c>
      <c r="B3" s="199" t="s">
        <v>57</v>
      </c>
      <c r="C3" s="200" t="s">
        <v>36</v>
      </c>
      <c r="D3" s="201" t="s">
        <v>37</v>
      </c>
      <c r="E3" s="212" t="s">
        <v>58</v>
      </c>
    </row>
    <row r="4" ht="16.5" customHeight="true" spans="1:5">
      <c r="A4" s="202" t="s">
        <v>59</v>
      </c>
      <c r="B4" s="203">
        <v>216827</v>
      </c>
      <c r="C4" s="204">
        <v>6</v>
      </c>
      <c r="D4" s="204">
        <v>11.3</v>
      </c>
      <c r="E4" s="119">
        <f t="shared" ref="E4:E7" si="0">C4-D4</f>
        <v>-5.3</v>
      </c>
    </row>
    <row r="5" ht="16.5" customHeight="true" spans="1:5">
      <c r="A5" s="137" t="s">
        <v>60</v>
      </c>
      <c r="B5" s="203"/>
      <c r="C5" s="204"/>
      <c r="D5" s="204"/>
      <c r="E5" s="119"/>
    </row>
    <row r="6" ht="19.5" customHeight="true" spans="1:9">
      <c r="A6" s="137" t="s">
        <v>44</v>
      </c>
      <c r="B6" s="205">
        <v>18598</v>
      </c>
      <c r="C6" s="120">
        <v>5.66406320188608</v>
      </c>
      <c r="D6" s="120">
        <v>34.6</v>
      </c>
      <c r="E6" s="119">
        <f t="shared" si="0"/>
        <v>-28.9359367981139</v>
      </c>
      <c r="H6" s="150"/>
      <c r="I6" s="150"/>
    </row>
    <row r="7" ht="19.5" customHeight="true" spans="1:9">
      <c r="A7" s="137" t="s">
        <v>45</v>
      </c>
      <c r="B7" s="205">
        <v>174174</v>
      </c>
      <c r="C7" s="120">
        <v>6.01828301534758</v>
      </c>
      <c r="D7" s="120">
        <v>10.2</v>
      </c>
      <c r="E7" s="119">
        <f t="shared" si="0"/>
        <v>-4.18171698465242</v>
      </c>
      <c r="H7" s="150"/>
      <c r="I7" s="150"/>
    </row>
    <row r="8" ht="19.5" customHeight="true" spans="1:9">
      <c r="A8" s="137" t="s">
        <v>61</v>
      </c>
      <c r="B8" s="205"/>
      <c r="C8" s="120"/>
      <c r="D8" s="120"/>
      <c r="E8" s="119"/>
      <c r="H8" s="150"/>
      <c r="I8" s="150"/>
    </row>
    <row r="9" ht="19.5" customHeight="true" spans="1:9">
      <c r="A9" s="137" t="s">
        <v>49</v>
      </c>
      <c r="B9" s="205">
        <v>124930</v>
      </c>
      <c r="C9" s="120">
        <v>-0.0547462100380951</v>
      </c>
      <c r="D9" s="120">
        <v>14</v>
      </c>
      <c r="E9" s="119">
        <f t="shared" ref="E9:E18" si="1">C9-D9</f>
        <v>-14.0547462100381</v>
      </c>
      <c r="H9" s="150"/>
      <c r="I9" s="150"/>
    </row>
    <row r="10" ht="19.5" customHeight="true" spans="1:9">
      <c r="A10" s="137" t="s">
        <v>50</v>
      </c>
      <c r="B10" s="206">
        <v>63592</v>
      </c>
      <c r="C10" s="120">
        <v>-24.402597933091</v>
      </c>
      <c r="D10" s="120">
        <v>22.4</v>
      </c>
      <c r="E10" s="119">
        <f t="shared" si="1"/>
        <v>-46.802597933091</v>
      </c>
      <c r="H10" s="150"/>
      <c r="I10" s="150"/>
    </row>
    <row r="11" ht="19.5" customHeight="true" spans="1:9">
      <c r="A11" s="137" t="s">
        <v>62</v>
      </c>
      <c r="B11" s="207"/>
      <c r="C11" s="120"/>
      <c r="D11" s="120"/>
      <c r="E11" s="119"/>
      <c r="I11" s="150"/>
    </row>
    <row r="12" ht="19.5" customHeight="true" spans="1:5">
      <c r="A12" s="137" t="s">
        <v>63</v>
      </c>
      <c r="B12" s="208">
        <v>97327</v>
      </c>
      <c r="C12" s="120">
        <v>2.67331557210952</v>
      </c>
      <c r="D12" s="120">
        <v>13.3</v>
      </c>
      <c r="E12" s="119">
        <f t="shared" si="1"/>
        <v>-10.6266844278905</v>
      </c>
    </row>
    <row r="13" ht="19.5" customHeight="true" spans="1:5">
      <c r="A13" s="137" t="s">
        <v>64</v>
      </c>
      <c r="B13" s="208">
        <v>119501</v>
      </c>
      <c r="C13" s="120">
        <v>9.81450336604441</v>
      </c>
      <c r="D13" s="120">
        <v>8.9</v>
      </c>
      <c r="E13" s="119">
        <f t="shared" si="1"/>
        <v>0.914503366044409</v>
      </c>
    </row>
    <row r="14" ht="19.5" customHeight="true" spans="1:5">
      <c r="A14" s="202" t="s">
        <v>65</v>
      </c>
      <c r="B14" s="207">
        <v>98.25</v>
      </c>
      <c r="C14" s="204">
        <v>99.1248682642584</v>
      </c>
      <c r="D14" s="204">
        <v>99.1</v>
      </c>
      <c r="E14" s="119">
        <f t="shared" si="1"/>
        <v>0.0248682642584015</v>
      </c>
    </row>
    <row r="15" ht="19.5" customHeight="true" spans="1:5">
      <c r="A15" s="137" t="s">
        <v>66</v>
      </c>
      <c r="B15" s="209">
        <f>17440/B6*100</f>
        <v>93.7735240348425</v>
      </c>
      <c r="C15" s="120">
        <v>99.9327692748248</v>
      </c>
      <c r="D15" s="120">
        <v>91.9</v>
      </c>
      <c r="E15" s="119">
        <f t="shared" si="1"/>
        <v>8.0327692748248</v>
      </c>
    </row>
    <row r="16" ht="19.5" customHeight="true" spans="1:5">
      <c r="A16" s="137" t="s">
        <v>67</v>
      </c>
      <c r="B16" s="209">
        <f>172786/B7*100</f>
        <v>99.2030957548199</v>
      </c>
      <c r="C16" s="120">
        <v>99.0805619740872</v>
      </c>
      <c r="D16" s="120">
        <v>99.5</v>
      </c>
      <c r="E16" s="119">
        <f t="shared" si="1"/>
        <v>-0.419438025912839</v>
      </c>
    </row>
    <row r="17" ht="19.5" customHeight="true" spans="1:5">
      <c r="A17" s="137" t="s">
        <v>68</v>
      </c>
      <c r="B17" s="209">
        <f>124930/B9*100</f>
        <v>100</v>
      </c>
      <c r="C17" s="120">
        <v>99.4091727350781</v>
      </c>
      <c r="D17" s="120">
        <v>99.5</v>
      </c>
      <c r="E17" s="119">
        <f t="shared" si="1"/>
        <v>-0.090827264921856</v>
      </c>
    </row>
    <row r="18" ht="19.5" customHeight="true" spans="1:5">
      <c r="A18" s="210" t="s">
        <v>69</v>
      </c>
      <c r="B18" s="209">
        <f>61159/B10*100</f>
        <v>96.1740470499434</v>
      </c>
      <c r="C18" s="120">
        <v>125.633544064408</v>
      </c>
      <c r="D18" s="120">
        <v>129.7</v>
      </c>
      <c r="E18" s="119">
        <f t="shared" si="1"/>
        <v>-4.06645593559193</v>
      </c>
    </row>
    <row r="19" hidden="true" spans="5:5">
      <c r="E19" s="213">
        <f>B19-C19</f>
        <v>0</v>
      </c>
    </row>
    <row r="20" hidden="true" spans="5:5">
      <c r="E20" s="213">
        <f>B20-C20</f>
        <v>0</v>
      </c>
    </row>
    <row r="21" ht="19.5" customHeight="true"/>
    <row r="22" ht="18.75" customHeight="true"/>
  </sheetData>
  <mergeCells count="1">
    <mergeCell ref="A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6"/>
  <sheetViews>
    <sheetView topLeftCell="B1" workbookViewId="0">
      <selection activeCell="U25" sqref="U25"/>
    </sheetView>
  </sheetViews>
  <sheetFormatPr defaultColWidth="10.2857142857143" defaultRowHeight="15.75"/>
  <cols>
    <col min="1" max="1" width="12" style="154" hidden="true" customWidth="true"/>
    <col min="2" max="2" width="15.7142857142857" style="154" customWidth="true"/>
    <col min="3" max="3" width="17.2857142857143" style="156" customWidth="true"/>
    <col min="4" max="4" width="17.1428571428571" style="157" customWidth="true"/>
    <col min="5" max="5" width="15.8571428571429" style="157" hidden="true" customWidth="true"/>
    <col min="6" max="6" width="18.2857142857143" style="157" customWidth="true"/>
    <col min="7" max="7" width="18.2857142857143" style="157" hidden="true" customWidth="true"/>
    <col min="8" max="12" width="10.2857142857143" style="154" hidden="true" customWidth="true"/>
    <col min="13" max="13" width="11.5714285714286" style="154" hidden="true" customWidth="true"/>
    <col min="14" max="16" width="10.2857142857143" style="154" hidden="true" customWidth="true"/>
    <col min="17" max="17" width="11.5714285714286" style="154" hidden="true" customWidth="true"/>
    <col min="18" max="18" width="10.2857142857143" style="154" customWidth="true"/>
    <col min="19" max="221" width="10.2857142857143" style="154"/>
    <col min="222" max="16384" width="10.2857142857143" style="108"/>
  </cols>
  <sheetData>
    <row r="1" s="154" customFormat="true" ht="30" customHeight="true" spans="2:256">
      <c r="B1" s="158" t="s">
        <v>70</v>
      </c>
      <c r="C1" s="158"/>
      <c r="D1" s="158"/>
      <c r="E1" s="158"/>
      <c r="F1" s="158"/>
      <c r="G1" s="176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s="154" customFormat="true" ht="15" customHeight="true" spans="2:256">
      <c r="B2" s="131"/>
      <c r="C2" s="131"/>
      <c r="D2" s="131"/>
      <c r="E2" s="131"/>
      <c r="F2" s="131"/>
      <c r="G2" s="131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="155" customFormat="true" ht="27.75" customHeight="true" spans="2:17">
      <c r="B3" s="159" t="s">
        <v>2</v>
      </c>
      <c r="C3" s="160" t="s">
        <v>71</v>
      </c>
      <c r="D3" s="161" t="s">
        <v>72</v>
      </c>
      <c r="E3" s="177" t="s">
        <v>73</v>
      </c>
      <c r="F3" s="178" t="s">
        <v>4</v>
      </c>
      <c r="G3" s="179">
        <v>2022</v>
      </c>
      <c r="H3" s="180" t="s">
        <v>74</v>
      </c>
      <c r="I3" s="180" t="s">
        <v>75</v>
      </c>
      <c r="J3" s="180" t="s">
        <v>76</v>
      </c>
      <c r="K3" s="180" t="s">
        <v>77</v>
      </c>
      <c r="L3" s="180" t="s">
        <v>78</v>
      </c>
      <c r="M3" s="180" t="s">
        <v>79</v>
      </c>
      <c r="N3" s="180" t="s">
        <v>74</v>
      </c>
      <c r="O3" s="180" t="s">
        <v>76</v>
      </c>
      <c r="P3" s="180" t="s">
        <v>77</v>
      </c>
      <c r="Q3" s="180" t="s">
        <v>80</v>
      </c>
    </row>
    <row r="4" s="155" customFormat="true" ht="22.5" customHeight="true" spans="2:13">
      <c r="B4" s="162" t="s">
        <v>81</v>
      </c>
      <c r="C4" s="163" t="s">
        <v>82</v>
      </c>
      <c r="D4" s="164">
        <v>217</v>
      </c>
      <c r="E4" s="181">
        <v>211.2</v>
      </c>
      <c r="F4" s="182">
        <f t="shared" ref="F4:F11" si="0">(D4-E4)/E4*100</f>
        <v>2.74621212121213</v>
      </c>
      <c r="G4" s="183"/>
      <c r="H4" s="155">
        <v>1365763.11</v>
      </c>
      <c r="J4" s="155">
        <v>705266</v>
      </c>
      <c r="K4" s="155">
        <v>102584.62</v>
      </c>
      <c r="M4" s="155">
        <f t="shared" ref="M4:M19" si="1">H4+J4+K4+I4+L4</f>
        <v>2173613.73</v>
      </c>
    </row>
    <row r="5" s="155" customFormat="true" ht="20" customHeight="true" spans="2:13">
      <c r="B5" s="162" t="s">
        <v>83</v>
      </c>
      <c r="C5" s="163" t="s">
        <v>84</v>
      </c>
      <c r="D5" s="165">
        <v>3747</v>
      </c>
      <c r="E5" s="181">
        <v>2810</v>
      </c>
      <c r="F5" s="182">
        <f t="shared" si="0"/>
        <v>33.3451957295374</v>
      </c>
      <c r="G5" s="183"/>
      <c r="H5" s="155">
        <v>3747</v>
      </c>
      <c r="M5" s="155">
        <f t="shared" si="1"/>
        <v>3747</v>
      </c>
    </row>
    <row r="6" s="155" customFormat="true" ht="18" customHeight="true" spans="2:13">
      <c r="B6" s="162" t="s">
        <v>85</v>
      </c>
      <c r="C6" s="163" t="s">
        <v>84</v>
      </c>
      <c r="D6" s="165">
        <v>1436.12</v>
      </c>
      <c r="E6" s="184">
        <v>1645</v>
      </c>
      <c r="F6" s="182">
        <f t="shared" si="0"/>
        <v>-12.6978723404255</v>
      </c>
      <c r="G6" s="183"/>
      <c r="H6" s="155">
        <v>1436.12</v>
      </c>
      <c r="M6" s="155">
        <f t="shared" si="1"/>
        <v>1436.12</v>
      </c>
    </row>
    <row r="7" s="155" customFormat="true" ht="16.5" customHeight="true" spans="2:13">
      <c r="B7" s="162" t="s">
        <v>86</v>
      </c>
      <c r="C7" s="163" t="s">
        <v>84</v>
      </c>
      <c r="D7" s="165">
        <v>5324</v>
      </c>
      <c r="E7" s="185">
        <v>7226</v>
      </c>
      <c r="F7" s="182">
        <f t="shared" si="0"/>
        <v>-26.3216163852754</v>
      </c>
      <c r="G7" s="183"/>
      <c r="J7" s="155">
        <v>5324</v>
      </c>
      <c r="M7" s="155">
        <f t="shared" si="1"/>
        <v>5324</v>
      </c>
    </row>
    <row r="8" s="155" customFormat="true" ht="18" customHeight="true" spans="2:13">
      <c r="B8" s="162" t="s">
        <v>87</v>
      </c>
      <c r="C8" s="163" t="s">
        <v>84</v>
      </c>
      <c r="D8" s="166">
        <v>3180.7</v>
      </c>
      <c r="E8" s="181">
        <v>4529</v>
      </c>
      <c r="F8" s="182">
        <f t="shared" si="0"/>
        <v>-29.7703687348201</v>
      </c>
      <c r="G8" s="183"/>
      <c r="H8" s="155">
        <v>3180.7</v>
      </c>
      <c r="M8" s="155">
        <f t="shared" si="1"/>
        <v>3180.7</v>
      </c>
    </row>
    <row r="9" s="155" customFormat="true" ht="18" hidden="true" customHeight="true" spans="2:13">
      <c r="B9" s="162" t="s">
        <v>88</v>
      </c>
      <c r="C9" s="163" t="s">
        <v>84</v>
      </c>
      <c r="D9" s="165"/>
      <c r="E9" s="184"/>
      <c r="F9" s="182" t="e">
        <f t="shared" si="0"/>
        <v>#DIV/0!</v>
      </c>
      <c r="G9" s="183"/>
      <c r="M9" s="155">
        <f t="shared" si="1"/>
        <v>0</v>
      </c>
    </row>
    <row r="10" s="155" customFormat="true" ht="18" hidden="true" customHeight="true" spans="2:13">
      <c r="B10" s="162" t="s">
        <v>89</v>
      </c>
      <c r="C10" s="163" t="s">
        <v>84</v>
      </c>
      <c r="D10" s="164"/>
      <c r="E10" s="186"/>
      <c r="F10" s="182" t="e">
        <f t="shared" si="0"/>
        <v>#DIV/0!</v>
      </c>
      <c r="G10" s="183"/>
      <c r="M10" s="155">
        <f t="shared" si="1"/>
        <v>0</v>
      </c>
    </row>
    <row r="11" s="155" customFormat="true" ht="18" hidden="true" customHeight="true" spans="2:13">
      <c r="B11" s="162" t="s">
        <v>90</v>
      </c>
      <c r="C11" s="163" t="s">
        <v>84</v>
      </c>
      <c r="D11" s="166"/>
      <c r="E11" s="181"/>
      <c r="F11" s="182" t="e">
        <f t="shared" si="0"/>
        <v>#DIV/0!</v>
      </c>
      <c r="G11" s="183"/>
      <c r="M11" s="155">
        <f t="shared" si="1"/>
        <v>0</v>
      </c>
    </row>
    <row r="12" s="155" customFormat="true" ht="18" hidden="true" customHeight="true" spans="2:13">
      <c r="B12" s="162" t="s">
        <v>91</v>
      </c>
      <c r="C12" s="163" t="s">
        <v>84</v>
      </c>
      <c r="D12" s="166"/>
      <c r="E12" s="181"/>
      <c r="F12" s="182">
        <v>-100</v>
      </c>
      <c r="G12" s="183"/>
      <c r="M12" s="155">
        <f t="shared" si="1"/>
        <v>0</v>
      </c>
    </row>
    <row r="13" s="155" customFormat="true" ht="18" customHeight="true" spans="2:13">
      <c r="B13" s="162" t="s">
        <v>92</v>
      </c>
      <c r="C13" s="163" t="s">
        <v>84</v>
      </c>
      <c r="D13" s="166">
        <v>272774</v>
      </c>
      <c r="E13" s="181">
        <v>420244</v>
      </c>
      <c r="F13" s="182">
        <f t="shared" ref="F13:F16" si="2">(D13-E13)/E13*100</f>
        <v>-35.0915182608199</v>
      </c>
      <c r="G13" s="183"/>
      <c r="H13" s="155">
        <v>272774</v>
      </c>
      <c r="M13" s="155">
        <f t="shared" si="1"/>
        <v>272774</v>
      </c>
    </row>
    <row r="14" s="155" customFormat="true" ht="18" customHeight="true" spans="2:13">
      <c r="B14" s="162" t="s">
        <v>93</v>
      </c>
      <c r="C14" s="163" t="s">
        <v>84</v>
      </c>
      <c r="D14" s="166">
        <v>159502</v>
      </c>
      <c r="E14" s="166">
        <v>261534</v>
      </c>
      <c r="F14" s="182">
        <f t="shared" si="2"/>
        <v>-39.0129008083079</v>
      </c>
      <c r="G14" s="183"/>
      <c r="H14" s="155">
        <v>159502</v>
      </c>
      <c r="M14" s="155">
        <f t="shared" si="1"/>
        <v>159502</v>
      </c>
    </row>
    <row r="15" s="155" customFormat="true" ht="18" customHeight="true" spans="2:13">
      <c r="B15" s="162" t="s">
        <v>94</v>
      </c>
      <c r="C15" s="163" t="s">
        <v>95</v>
      </c>
      <c r="D15" s="166">
        <v>29401.5</v>
      </c>
      <c r="E15" s="181">
        <v>25747.5</v>
      </c>
      <c r="F15" s="182">
        <f t="shared" si="2"/>
        <v>14.1916690940868</v>
      </c>
      <c r="G15" s="183"/>
      <c r="J15" s="155">
        <v>29401.5</v>
      </c>
      <c r="M15" s="155">
        <f t="shared" si="1"/>
        <v>29401.5</v>
      </c>
    </row>
    <row r="16" s="155" customFormat="true" ht="18" customHeight="true" spans="2:13">
      <c r="B16" s="167" t="s">
        <v>96</v>
      </c>
      <c r="C16" s="168" t="s">
        <v>84</v>
      </c>
      <c r="D16" s="164">
        <v>476.6</v>
      </c>
      <c r="E16" s="187">
        <v>1371</v>
      </c>
      <c r="F16" s="182">
        <f t="shared" si="2"/>
        <v>-65.237053245806</v>
      </c>
      <c r="G16" s="183"/>
      <c r="J16" s="155">
        <v>476.6</v>
      </c>
      <c r="M16" s="155">
        <f t="shared" si="1"/>
        <v>476.6</v>
      </c>
    </row>
    <row r="17" s="155" customFormat="true" ht="18" customHeight="true" spans="2:13">
      <c r="B17" s="167" t="s">
        <v>97</v>
      </c>
      <c r="C17" s="168" t="s">
        <v>98</v>
      </c>
      <c r="D17" s="164" t="s">
        <v>99</v>
      </c>
      <c r="E17" s="164" t="s">
        <v>99</v>
      </c>
      <c r="F17" s="188" t="s">
        <v>99</v>
      </c>
      <c r="G17" s="183"/>
      <c r="M17" s="155">
        <f t="shared" si="1"/>
        <v>0</v>
      </c>
    </row>
    <row r="18" s="155" customFormat="true" ht="18" hidden="true" customHeight="true" spans="2:13">
      <c r="B18" s="169" t="s">
        <v>100</v>
      </c>
      <c r="C18" s="170" t="s">
        <v>84</v>
      </c>
      <c r="D18" s="171"/>
      <c r="E18" s="181"/>
      <c r="F18" s="189" t="e">
        <f>(D18-E18)/E18*100</f>
        <v>#DIV/0!</v>
      </c>
      <c r="G18" s="183"/>
      <c r="M18" s="155">
        <f t="shared" si="1"/>
        <v>0</v>
      </c>
    </row>
    <row r="19" s="155" customFormat="true" ht="18" hidden="true" customHeight="true" spans="2:13">
      <c r="B19" s="169" t="s">
        <v>101</v>
      </c>
      <c r="C19" s="172" t="s">
        <v>84</v>
      </c>
      <c r="D19" s="173"/>
      <c r="E19" s="190"/>
      <c r="F19" s="189" t="e">
        <f>(D19-E19)/E19*100</f>
        <v>#DIV/0!</v>
      </c>
      <c r="G19" s="183"/>
      <c r="M19" s="155">
        <f t="shared" si="1"/>
        <v>0</v>
      </c>
    </row>
    <row r="20" s="155" customFormat="true" ht="18" customHeight="true" spans="2:7">
      <c r="B20" s="174" t="s">
        <v>102</v>
      </c>
      <c r="C20" s="174"/>
      <c r="D20" s="174"/>
      <c r="E20" s="174"/>
      <c r="F20" s="174"/>
      <c r="G20" s="191"/>
    </row>
    <row r="21" s="154" customFormat="true" spans="2:256">
      <c r="B21" s="174"/>
      <c r="C21" s="174"/>
      <c r="D21" s="174"/>
      <c r="E21" s="174"/>
      <c r="F21" s="174"/>
      <c r="G21" s="157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="154" customFormat="true" spans="2:256">
      <c r="B22" s="174"/>
      <c r="C22" s="174"/>
      <c r="D22" s="174"/>
      <c r="E22" s="174"/>
      <c r="F22" s="174"/>
      <c r="G22" s="157"/>
      <c r="M22" s="154">
        <f>M4/10000</f>
        <v>217.361373</v>
      </c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="154" customFormat="true" spans="3:256">
      <c r="C23" s="156"/>
      <c r="D23" s="157"/>
      <c r="E23" s="157"/>
      <c r="F23" s="157"/>
      <c r="G23" s="179">
        <v>2021</v>
      </c>
      <c r="M23" s="154">
        <f>H23+I23+J23+K23+L23</f>
        <v>0</v>
      </c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="154" customFormat="true" spans="3:256">
      <c r="C24" s="156"/>
      <c r="D24" s="157"/>
      <c r="E24" s="157"/>
      <c r="F24" s="157"/>
      <c r="G24" s="157"/>
      <c r="M24" s="154">
        <f>M23/10000</f>
        <v>0</v>
      </c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="154" customFormat="true" spans="3:256">
      <c r="C25" s="156"/>
      <c r="D25" s="157"/>
      <c r="E25" s="157"/>
      <c r="F25" s="157"/>
      <c r="G25" s="157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="154" customFormat="true" spans="3:256">
      <c r="C26" s="156"/>
      <c r="D26" s="157"/>
      <c r="E26" s="157"/>
      <c r="F26" s="157"/>
      <c r="G26" s="157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="154" customFormat="true" spans="3:256">
      <c r="C27" s="156"/>
      <c r="D27" s="157"/>
      <c r="E27" s="157"/>
      <c r="F27" s="157"/>
      <c r="G27" s="157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="154" customFormat="true" spans="3:256">
      <c r="C28" s="156"/>
      <c r="D28" s="157"/>
      <c r="E28" s="157"/>
      <c r="F28" s="157"/>
      <c r="G28" s="157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="154" customFormat="true" spans="3:256">
      <c r="C29" s="156"/>
      <c r="D29" s="157"/>
      <c r="E29" s="157"/>
      <c r="F29" s="157"/>
      <c r="G29" s="157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="154" customFormat="true" spans="3:256">
      <c r="C30" s="156"/>
      <c r="D30" s="157"/>
      <c r="E30" s="157"/>
      <c r="F30" s="157"/>
      <c r="G30" s="157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="154" customFormat="true" spans="3:256">
      <c r="C31" s="156"/>
      <c r="D31" s="157"/>
      <c r="E31" s="157"/>
      <c r="F31" s="157"/>
      <c r="G31" s="157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="154" customFormat="true" spans="3:256">
      <c r="C32" s="156"/>
      <c r="D32" s="157"/>
      <c r="E32" s="157"/>
      <c r="F32" s="157"/>
      <c r="G32" s="157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="154" customFormat="true" spans="3:256">
      <c r="C33" s="156"/>
      <c r="D33" s="157"/>
      <c r="E33" s="157"/>
      <c r="F33" s="157"/>
      <c r="G33" s="157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</row>
    <row r="34" s="154" customFormat="true" spans="3:256">
      <c r="C34" s="156"/>
      <c r="D34" s="157"/>
      <c r="E34" s="157"/>
      <c r="F34" s="157"/>
      <c r="G34" s="157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="154" customFormat="true" spans="3:256">
      <c r="C35" s="156"/>
      <c r="D35" s="157"/>
      <c r="E35" s="157"/>
      <c r="F35" s="157"/>
      <c r="G35" s="157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="154" customFormat="true" spans="3:256">
      <c r="C36" s="156"/>
      <c r="D36" s="157"/>
      <c r="E36" s="157"/>
      <c r="F36" s="157"/>
      <c r="G36" s="157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="154" customFormat="true" spans="3:256">
      <c r="C37" s="156"/>
      <c r="D37" s="157"/>
      <c r="E37" s="157"/>
      <c r="F37" s="157"/>
      <c r="G37" s="157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="154" customFormat="true" spans="3:256">
      <c r="C38" s="156"/>
      <c r="D38" s="157"/>
      <c r="E38" s="157"/>
      <c r="F38" s="157"/>
      <c r="G38" s="157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="154" customFormat="true" spans="3:256">
      <c r="C39" s="156"/>
      <c r="D39" s="157"/>
      <c r="E39" s="157"/>
      <c r="F39" s="157"/>
      <c r="G39" s="157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="154" customFormat="true" spans="3:256">
      <c r="C40" s="156"/>
      <c r="D40" s="157"/>
      <c r="E40" s="157"/>
      <c r="F40" s="157"/>
      <c r="G40" s="157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="154" customFormat="true" spans="3:256">
      <c r="C41" s="156"/>
      <c r="D41" s="157"/>
      <c r="E41" s="157"/>
      <c r="F41" s="157"/>
      <c r="G41" s="157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="154" customFormat="true" ht="25.5" hidden="true" customHeight="true" spans="2:256">
      <c r="B42" s="175"/>
      <c r="C42" s="156"/>
      <c r="D42" s="157"/>
      <c r="E42" s="157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  <row r="43" s="154" customFormat="true" spans="3:256">
      <c r="C43" s="156"/>
      <c r="D43" s="157"/>
      <c r="E43" s="157"/>
      <c r="F43" s="157"/>
      <c r="G43" s="157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</row>
    <row r="44" s="154" customFormat="true" ht="17.25" customHeight="true" spans="222:256"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</row>
    <row r="45" s="154" customFormat="true" ht="17.25" customHeight="true" spans="222:256"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</row>
    <row r="46" s="154" customFormat="true" ht="17.25" customHeight="true" spans="222:256"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</row>
    <row r="47" s="154" customFormat="true" ht="17.25" customHeight="true" spans="222:256"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</row>
    <row r="48" s="154" customFormat="true" ht="17.25" customHeight="true" spans="222:256"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</row>
    <row r="49" s="154" customFormat="true" ht="19.5" customHeight="true" spans="222:256"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</row>
    <row r="50" s="154" customFormat="true" ht="21" customHeight="true" spans="222:256"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</row>
    <row r="51" s="154" customFormat="true" ht="18.75" customHeight="true" spans="222:256"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</row>
    <row r="52" s="154" customFormat="true" spans="222:256"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</row>
    <row r="53" s="154" customFormat="true" spans="3:256">
      <c r="C53" s="156"/>
      <c r="D53" s="157"/>
      <c r="E53" s="157"/>
      <c r="F53" s="157"/>
      <c r="G53" s="157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</row>
    <row r="54" s="154" customFormat="true" spans="222:256"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</row>
    <row r="55" s="154" customFormat="true" spans="222:256"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  <c r="IV55" s="108"/>
    </row>
    <row r="56" s="154" customFormat="true" spans="6:256">
      <c r="F56" s="157"/>
      <c r="G56" s="157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</row>
  </sheetData>
  <mergeCells count="2">
    <mergeCell ref="B1:F1"/>
    <mergeCell ref="B20:F22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M18" sqref="M18"/>
    </sheetView>
  </sheetViews>
  <sheetFormatPr defaultColWidth="10.2857142857143" defaultRowHeight="15.75"/>
  <cols>
    <col min="1" max="1" width="8.28571428571429" style="108" hidden="true" customWidth="true"/>
    <col min="2" max="2" width="21.7142857142857" style="108" hidden="true" customWidth="true"/>
    <col min="3" max="3" width="12.1428571428571" style="109" hidden="true" customWidth="true"/>
    <col min="4" max="4" width="24" style="108" hidden="true" customWidth="true"/>
    <col min="5" max="5" width="0.142857142857143" style="108" customWidth="true"/>
    <col min="6" max="6" width="21.7142857142857" style="108" customWidth="true"/>
    <col min="7" max="8" width="13.4285714285714" style="109" customWidth="true"/>
    <col min="9" max="9" width="18.8571428571429" style="108" customWidth="true"/>
    <col min="10" max="10" width="12.4285714285714" style="108" customWidth="true"/>
    <col min="11" max="13" width="14.4285714285714" style="108"/>
    <col min="14" max="14" width="10.2857142857143" style="108"/>
    <col min="15" max="15" width="47.4285714285714" style="108" customWidth="true"/>
    <col min="16" max="19" width="10.2857142857143" style="108"/>
    <col min="20" max="21" width="11.8571428571429" style="108"/>
    <col min="22" max="16384" width="10.2857142857143" style="108"/>
  </cols>
  <sheetData>
    <row r="1" ht="23" customHeight="true" spans="2:9">
      <c r="B1" s="110" t="s">
        <v>103</v>
      </c>
      <c r="C1" s="110"/>
      <c r="D1" s="110"/>
      <c r="F1" s="132" t="s">
        <v>103</v>
      </c>
      <c r="G1" s="132"/>
      <c r="H1" s="132"/>
      <c r="I1" s="132"/>
    </row>
    <row r="2" ht="18" customHeight="true" spans="2:9">
      <c r="B2" s="110"/>
      <c r="C2" s="111" t="s">
        <v>104</v>
      </c>
      <c r="D2" s="111"/>
      <c r="F2" s="110"/>
      <c r="G2" s="133" t="s">
        <v>1</v>
      </c>
      <c r="H2" s="133"/>
      <c r="I2" s="133"/>
    </row>
    <row r="3" ht="29.25" customHeight="true" spans="1:9">
      <c r="A3" s="112"/>
      <c r="B3" s="113" t="s">
        <v>2</v>
      </c>
      <c r="C3" s="114" t="s">
        <v>105</v>
      </c>
      <c r="D3" s="115" t="s">
        <v>4</v>
      </c>
      <c r="F3" s="134" t="s">
        <v>2</v>
      </c>
      <c r="G3" s="135" t="s">
        <v>106</v>
      </c>
      <c r="H3" s="136" t="s">
        <v>73</v>
      </c>
      <c r="I3" s="115" t="s">
        <v>4</v>
      </c>
    </row>
    <row r="4" ht="18" customHeight="true" spans="1:9">
      <c r="A4" s="112"/>
      <c r="B4" s="116" t="s">
        <v>107</v>
      </c>
      <c r="C4" s="117"/>
      <c r="D4" s="118"/>
      <c r="F4" s="137" t="s">
        <v>107</v>
      </c>
      <c r="G4" s="138">
        <v>47</v>
      </c>
      <c r="H4" s="139">
        <v>43</v>
      </c>
      <c r="I4" s="149">
        <f t="shared" ref="I4:I16" si="0">(G4-H4)/H4*100</f>
        <v>9.30232558139535</v>
      </c>
    </row>
    <row r="5" ht="18" customHeight="true" spans="1:9">
      <c r="A5" s="112"/>
      <c r="B5" s="116" t="s">
        <v>108</v>
      </c>
      <c r="C5" s="117"/>
      <c r="D5" s="119"/>
      <c r="F5" s="137" t="s">
        <v>108</v>
      </c>
      <c r="G5" s="138">
        <v>9</v>
      </c>
      <c r="H5" s="139">
        <v>6</v>
      </c>
      <c r="I5" s="149">
        <f t="shared" si="0"/>
        <v>50</v>
      </c>
    </row>
    <row r="6" ht="18" customHeight="true" spans="1:12">
      <c r="A6" s="112"/>
      <c r="B6" s="116" t="s">
        <v>109</v>
      </c>
      <c r="C6" s="120"/>
      <c r="D6" s="121"/>
      <c r="F6" s="137" t="s">
        <v>109</v>
      </c>
      <c r="G6" s="140">
        <f>G5/G4*100</f>
        <v>19.1489361702128</v>
      </c>
      <c r="H6" s="140">
        <f>H5/H4*100</f>
        <v>13.953488372093</v>
      </c>
      <c r="I6" s="149">
        <f>G6-H6</f>
        <v>5.19544779811974</v>
      </c>
      <c r="K6" s="150"/>
      <c r="L6" s="150"/>
    </row>
    <row r="7" ht="18" customHeight="true" spans="1:9">
      <c r="A7" s="112"/>
      <c r="B7" s="122" t="s">
        <v>110</v>
      </c>
      <c r="C7" s="123"/>
      <c r="D7" s="124"/>
      <c r="E7" s="108">
        <v>647831</v>
      </c>
      <c r="F7" s="141" t="s">
        <v>110</v>
      </c>
      <c r="G7" s="142">
        <v>4574793.7</v>
      </c>
      <c r="H7" s="143">
        <v>4549520.7</v>
      </c>
      <c r="I7" s="149">
        <f t="shared" si="0"/>
        <v>0.555509067141952</v>
      </c>
    </row>
    <row r="8" ht="18" customHeight="true" spans="1:9">
      <c r="A8" s="112"/>
      <c r="B8" s="122" t="s">
        <v>111</v>
      </c>
      <c r="C8" s="123"/>
      <c r="D8" s="124"/>
      <c r="E8" s="108">
        <v>1083249</v>
      </c>
      <c r="F8" s="141" t="s">
        <v>111</v>
      </c>
      <c r="G8" s="144">
        <v>3140907.5</v>
      </c>
      <c r="H8" s="145">
        <v>3169616.7</v>
      </c>
      <c r="I8" s="149">
        <f t="shared" si="0"/>
        <v>-0.905762516963019</v>
      </c>
    </row>
    <row r="9" ht="18" customHeight="true" spans="1:9">
      <c r="A9" s="112"/>
      <c r="B9" s="116" t="s">
        <v>112</v>
      </c>
      <c r="C9" s="123"/>
      <c r="D9" s="124"/>
      <c r="E9" s="108">
        <v>244085</v>
      </c>
      <c r="F9" s="137" t="s">
        <v>113</v>
      </c>
      <c r="G9" s="144">
        <v>327628.8</v>
      </c>
      <c r="H9" s="145">
        <v>294422.9</v>
      </c>
      <c r="I9" s="149">
        <f t="shared" si="0"/>
        <v>11.2783007028325</v>
      </c>
    </row>
    <row r="10" ht="18" customHeight="true" spans="1:9">
      <c r="A10" s="112"/>
      <c r="B10" s="116" t="s">
        <v>114</v>
      </c>
      <c r="C10" s="123"/>
      <c r="D10" s="124"/>
      <c r="E10" s="108">
        <v>148407</v>
      </c>
      <c r="F10" s="137" t="s">
        <v>115</v>
      </c>
      <c r="G10" s="144">
        <v>155773.3</v>
      </c>
      <c r="H10" s="145">
        <v>131287.9</v>
      </c>
      <c r="I10" s="149">
        <f t="shared" si="0"/>
        <v>18.6501574021673</v>
      </c>
    </row>
    <row r="11" ht="18" customHeight="true" spans="1:9">
      <c r="A11" s="112"/>
      <c r="B11" s="116" t="s">
        <v>116</v>
      </c>
      <c r="C11" s="123"/>
      <c r="D11" s="124"/>
      <c r="E11" s="108">
        <v>1036</v>
      </c>
      <c r="F11" s="137" t="s">
        <v>117</v>
      </c>
      <c r="G11" s="144">
        <v>2017.9</v>
      </c>
      <c r="H11" s="145">
        <v>2191.5</v>
      </c>
      <c r="I11" s="149">
        <f t="shared" si="0"/>
        <v>-7.92151494410221</v>
      </c>
    </row>
    <row r="12" ht="18" customHeight="true" spans="1:9">
      <c r="A12" s="112"/>
      <c r="B12" s="122" t="s">
        <v>118</v>
      </c>
      <c r="C12" s="123"/>
      <c r="D12" s="124"/>
      <c r="E12" s="108">
        <v>6159</v>
      </c>
      <c r="F12" s="141" t="s">
        <v>118</v>
      </c>
      <c r="G12" s="144">
        <v>2657.6</v>
      </c>
      <c r="H12" s="145">
        <v>2096.3</v>
      </c>
      <c r="I12" s="149">
        <f t="shared" si="0"/>
        <v>26.7757477460287</v>
      </c>
    </row>
    <row r="13" ht="18" customHeight="true" spans="1:19">
      <c r="A13" s="112"/>
      <c r="B13" s="122" t="s">
        <v>119</v>
      </c>
      <c r="C13" s="123"/>
      <c r="D13" s="124"/>
      <c r="E13" s="108">
        <v>8924</v>
      </c>
      <c r="F13" s="141" t="s">
        <v>119</v>
      </c>
      <c r="G13" s="144">
        <v>5734.5</v>
      </c>
      <c r="H13" s="145">
        <v>4652.7</v>
      </c>
      <c r="I13" s="149">
        <f t="shared" si="0"/>
        <v>23.2510155393642</v>
      </c>
      <c r="O13" s="152"/>
      <c r="P13" s="152"/>
      <c r="Q13" s="152"/>
      <c r="R13" s="152"/>
      <c r="S13" s="152"/>
    </row>
    <row r="14" ht="18" customHeight="true" spans="1:19">
      <c r="A14" s="112"/>
      <c r="B14" s="122" t="s">
        <v>120</v>
      </c>
      <c r="C14" s="123"/>
      <c r="D14" s="124"/>
      <c r="F14" s="141" t="s">
        <v>120</v>
      </c>
      <c r="G14" s="144">
        <v>60277.8</v>
      </c>
      <c r="H14" s="145">
        <v>47369.6</v>
      </c>
      <c r="I14" s="149">
        <f t="shared" si="0"/>
        <v>27.2499662230629</v>
      </c>
      <c r="O14" s="152"/>
      <c r="P14" s="152"/>
      <c r="Q14" s="152"/>
      <c r="R14" s="152"/>
      <c r="S14" s="152"/>
    </row>
    <row r="15" ht="18" customHeight="true" spans="1:9">
      <c r="A15" s="112"/>
      <c r="B15" s="122" t="s">
        <v>121</v>
      </c>
      <c r="C15" s="123"/>
      <c r="D15" s="124"/>
      <c r="F15" s="141" t="s">
        <v>121</v>
      </c>
      <c r="G15" s="144">
        <v>17524.1</v>
      </c>
      <c r="H15" s="145">
        <v>-52939.3</v>
      </c>
      <c r="I15" s="149">
        <f t="shared" si="0"/>
        <v>-133.102251068677</v>
      </c>
    </row>
    <row r="16" ht="18" customHeight="true" spans="1:19">
      <c r="A16" s="112"/>
      <c r="B16" s="122" t="s">
        <v>122</v>
      </c>
      <c r="C16" s="123"/>
      <c r="D16" s="124"/>
      <c r="E16" s="108">
        <v>53817</v>
      </c>
      <c r="F16" s="141" t="s">
        <v>122</v>
      </c>
      <c r="G16" s="144">
        <v>98094.5</v>
      </c>
      <c r="H16" s="145">
        <v>107207.4</v>
      </c>
      <c r="I16" s="149">
        <f t="shared" si="0"/>
        <v>-8.50025278105802</v>
      </c>
      <c r="O16" s="152"/>
      <c r="P16" s="152"/>
      <c r="Q16" s="152"/>
      <c r="R16" s="152"/>
      <c r="S16" s="152"/>
    </row>
    <row r="17" ht="18" customHeight="true" spans="1:19">
      <c r="A17" s="112"/>
      <c r="B17" s="116" t="s">
        <v>123</v>
      </c>
      <c r="C17" s="117"/>
      <c r="D17" s="124"/>
      <c r="F17" s="137" t="s">
        <v>123</v>
      </c>
      <c r="G17" s="146"/>
      <c r="H17" s="139"/>
      <c r="I17" s="149"/>
      <c r="O17" s="152"/>
      <c r="P17" s="152"/>
      <c r="Q17" s="152"/>
      <c r="R17" s="152"/>
      <c r="S17" s="152"/>
    </row>
    <row r="18" ht="18" customHeight="true" spans="1:19">
      <c r="A18" s="112"/>
      <c r="B18" s="125" t="s">
        <v>124</v>
      </c>
      <c r="C18" s="117"/>
      <c r="D18" s="124"/>
      <c r="E18" s="108">
        <v>50715</v>
      </c>
      <c r="F18" s="112" t="s">
        <v>124</v>
      </c>
      <c r="G18" s="138">
        <v>98852.7</v>
      </c>
      <c r="H18" s="139">
        <v>107902.5</v>
      </c>
      <c r="I18" s="149">
        <f t="shared" ref="I18:I21" si="1">(G18-H18)/H18*100</f>
        <v>-8.38701605616182</v>
      </c>
      <c r="O18" s="152"/>
      <c r="P18" s="152"/>
      <c r="Q18" s="152"/>
      <c r="R18" s="152"/>
      <c r="S18" s="152"/>
    </row>
    <row r="19" ht="18" customHeight="true" spans="1:21">
      <c r="A19" s="112"/>
      <c r="B19" s="125" t="s">
        <v>125</v>
      </c>
      <c r="C19" s="117"/>
      <c r="D19" s="124"/>
      <c r="E19" s="108">
        <v>4391</v>
      </c>
      <c r="F19" s="112" t="s">
        <v>125</v>
      </c>
      <c r="G19" s="138">
        <v>2383.6</v>
      </c>
      <c r="H19" s="139">
        <v>3273.9</v>
      </c>
      <c r="I19" s="149">
        <f t="shared" si="1"/>
        <v>-27.193866642231</v>
      </c>
      <c r="J19" s="150"/>
      <c r="O19" s="152"/>
      <c r="P19" s="152"/>
      <c r="Q19" s="152"/>
      <c r="R19" s="152"/>
      <c r="S19" s="152"/>
      <c r="T19" s="152"/>
      <c r="U19" s="152"/>
    </row>
    <row r="20" ht="18" customHeight="true" spans="1:21">
      <c r="A20" s="112"/>
      <c r="B20" s="125" t="s">
        <v>126</v>
      </c>
      <c r="C20" s="117"/>
      <c r="D20" s="124"/>
      <c r="E20" s="108">
        <v>-15992</v>
      </c>
      <c r="F20" s="112" t="s">
        <v>126</v>
      </c>
      <c r="G20" s="138">
        <v>-3141.8</v>
      </c>
      <c r="H20" s="139">
        <v>-3969</v>
      </c>
      <c r="I20" s="149">
        <f t="shared" si="1"/>
        <v>-20.8415217939027</v>
      </c>
      <c r="K20" s="151"/>
      <c r="L20" s="151"/>
      <c r="N20" s="151"/>
      <c r="O20" s="152"/>
      <c r="P20" s="152"/>
      <c r="Q20" s="152"/>
      <c r="R20" s="152"/>
      <c r="S20" s="152"/>
      <c r="T20" s="152"/>
      <c r="U20" s="152"/>
    </row>
    <row r="21" s="107" customFormat="true" ht="18" customHeight="true" spans="1:21">
      <c r="A21" s="126"/>
      <c r="B21" s="127" t="s">
        <v>127</v>
      </c>
      <c r="C21" s="128"/>
      <c r="D21" s="129"/>
      <c r="E21" s="107">
        <v>6936.3</v>
      </c>
      <c r="F21" s="147" t="s">
        <v>127</v>
      </c>
      <c r="G21" s="138">
        <v>11161.3</v>
      </c>
      <c r="H21" s="139">
        <v>7232.5</v>
      </c>
      <c r="I21" s="149">
        <f t="shared" si="1"/>
        <v>54.3214656066367</v>
      </c>
      <c r="J21" s="108"/>
      <c r="O21" s="153"/>
      <c r="P21" s="153"/>
      <c r="Q21" s="153"/>
      <c r="R21" s="153"/>
      <c r="S21" s="153"/>
      <c r="T21" s="108"/>
      <c r="U21" s="108"/>
    </row>
    <row r="22" ht="49" customHeight="true" spans="2:21">
      <c r="B22" s="130" t="s">
        <v>128</v>
      </c>
      <c r="C22" s="130"/>
      <c r="D22" s="130"/>
      <c r="F22" s="148" t="s">
        <v>129</v>
      </c>
      <c r="G22" s="148"/>
      <c r="H22" s="148"/>
      <c r="I22" s="148"/>
      <c r="O22" s="152"/>
      <c r="P22" s="152"/>
      <c r="Q22" s="152"/>
      <c r="R22" s="152"/>
      <c r="S22" s="152"/>
      <c r="T22" s="152"/>
      <c r="U22" s="152"/>
    </row>
    <row r="23" spans="2:21">
      <c r="B23" s="131" t="s">
        <v>130</v>
      </c>
      <c r="C23" s="131"/>
      <c r="D23" s="131"/>
      <c r="F23" s="131"/>
      <c r="G23" s="131"/>
      <c r="H23" s="131"/>
      <c r="I23" s="131"/>
      <c r="T23" s="152"/>
      <c r="U23" s="152"/>
    </row>
    <row r="24" spans="20:21">
      <c r="T24" s="152"/>
      <c r="U24" s="152"/>
    </row>
    <row r="25" spans="20:21">
      <c r="T25" s="152"/>
      <c r="U25" s="152"/>
    </row>
    <row r="26" spans="20:21">
      <c r="T26" s="152"/>
      <c r="U26" s="152"/>
    </row>
    <row r="27" spans="20:21">
      <c r="T27" s="152"/>
      <c r="U27" s="152"/>
    </row>
    <row r="28" spans="20:21">
      <c r="T28" s="152"/>
      <c r="U28" s="152"/>
    </row>
    <row r="29" spans="20:21">
      <c r="T29" s="152"/>
      <c r="U29" s="152"/>
    </row>
    <row r="30" spans="20:21">
      <c r="T30" s="152"/>
      <c r="U30" s="152"/>
    </row>
    <row r="31" spans="20:21">
      <c r="T31" s="152"/>
      <c r="U31" s="152"/>
    </row>
    <row r="32" spans="20:21">
      <c r="T32" s="152"/>
      <c r="U32" s="152"/>
    </row>
    <row r="33" spans="20:21">
      <c r="T33" s="152"/>
      <c r="U33" s="152"/>
    </row>
    <row r="34" spans="15:21">
      <c r="O34" s="152"/>
      <c r="P34" s="152"/>
      <c r="Q34" s="152"/>
      <c r="R34" s="152"/>
      <c r="S34" s="152"/>
      <c r="T34" s="152"/>
      <c r="U34" s="152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5"/>
  <sheetViews>
    <sheetView topLeftCell="B1" workbookViewId="0">
      <selection activeCell="K12" sqref="K12"/>
    </sheetView>
  </sheetViews>
  <sheetFormatPr defaultColWidth="10.2857142857143" defaultRowHeight="15.75" outlineLevelCol="6"/>
  <cols>
    <col min="1" max="1" width="10.2857142857143" style="91" hidden="true" customWidth="true"/>
    <col min="2" max="2" width="26.5714285714286" style="91" customWidth="true"/>
    <col min="3" max="3" width="21.5714285714286" style="91" customWidth="true"/>
    <col min="4" max="4" width="18" style="91" customWidth="true"/>
    <col min="5" max="5" width="18" style="91" hidden="true" customWidth="true"/>
    <col min="6" max="6" width="18" style="91" customWidth="true"/>
    <col min="7" max="7" width="10.7142857142857" style="91" hidden="true" customWidth="true"/>
    <col min="8" max="8" width="10.7142857142857" style="91"/>
    <col min="9" max="16384" width="10.2857142857143" style="91"/>
  </cols>
  <sheetData>
    <row r="1" ht="40.5" customHeight="true" spans="2:6">
      <c r="B1" s="92" t="s">
        <v>131</v>
      </c>
      <c r="C1" s="92"/>
      <c r="D1" s="92"/>
      <c r="E1" s="92"/>
      <c r="F1" s="92"/>
    </row>
    <row r="2" ht="26.25" customHeight="true" spans="2:6">
      <c r="B2" s="93" t="s">
        <v>2</v>
      </c>
      <c r="C2" s="94" t="s">
        <v>71</v>
      </c>
      <c r="D2" s="94" t="s">
        <v>3</v>
      </c>
      <c r="E2" s="94" t="s">
        <v>73</v>
      </c>
      <c r="F2" s="101" t="s">
        <v>132</v>
      </c>
    </row>
    <row r="3" ht="26.25" customHeight="true" spans="2:6">
      <c r="B3" s="95" t="s">
        <v>133</v>
      </c>
      <c r="C3" s="94" t="s">
        <v>134</v>
      </c>
      <c r="D3" s="96">
        <v>58809.03</v>
      </c>
      <c r="E3" s="97"/>
      <c r="F3" s="101">
        <v>-5.88</v>
      </c>
    </row>
    <row r="4" ht="26.25" customHeight="true" spans="2:6">
      <c r="B4" s="95" t="s">
        <v>9</v>
      </c>
      <c r="C4" s="94" t="s">
        <v>134</v>
      </c>
      <c r="D4" s="96">
        <v>53219.77</v>
      </c>
      <c r="E4" s="97"/>
      <c r="F4" s="102">
        <v>-7.17</v>
      </c>
    </row>
    <row r="5" ht="26.25" customHeight="true" spans="2:6">
      <c r="B5" s="95" t="s">
        <v>13</v>
      </c>
      <c r="C5" s="94" t="s">
        <v>134</v>
      </c>
      <c r="D5" s="96" t="s">
        <v>135</v>
      </c>
      <c r="E5" s="96"/>
      <c r="F5" s="103" t="s">
        <v>135</v>
      </c>
    </row>
    <row r="6" ht="26.25" customHeight="true" spans="2:6">
      <c r="B6" s="95" t="s">
        <v>14</v>
      </c>
      <c r="C6" s="94" t="s">
        <v>134</v>
      </c>
      <c r="D6" s="96">
        <v>4877.74</v>
      </c>
      <c r="E6" s="97"/>
      <c r="F6" s="102">
        <v>11.65</v>
      </c>
    </row>
    <row r="7" ht="26.25" customHeight="true" spans="2:6">
      <c r="B7" s="95" t="s">
        <v>15</v>
      </c>
      <c r="C7" s="94" t="s">
        <v>134</v>
      </c>
      <c r="D7" s="96">
        <v>711.52</v>
      </c>
      <c r="E7" s="97"/>
      <c r="F7" s="102">
        <v>-9.76</v>
      </c>
    </row>
    <row r="8" ht="26.25" customHeight="true" spans="2:6">
      <c r="B8" s="95" t="s">
        <v>16</v>
      </c>
      <c r="C8" s="94" t="s">
        <v>134</v>
      </c>
      <c r="D8" s="96" t="s">
        <v>135</v>
      </c>
      <c r="E8" s="97"/>
      <c r="F8" s="104" t="s">
        <v>135</v>
      </c>
    </row>
    <row r="9" ht="26.25" customHeight="true" spans="2:7">
      <c r="B9" s="95" t="s">
        <v>136</v>
      </c>
      <c r="C9" s="94" t="s">
        <v>137</v>
      </c>
      <c r="D9" s="97">
        <v>-3.8423</v>
      </c>
      <c r="E9" s="105"/>
      <c r="F9" s="102">
        <v>-42.0423</v>
      </c>
      <c r="G9" s="91">
        <f>D9-38.2</f>
        <v>-42.0423</v>
      </c>
    </row>
    <row r="10" ht="26.25" customHeight="true" spans="2:7">
      <c r="B10" s="95" t="s">
        <v>9</v>
      </c>
      <c r="C10" s="94" t="s">
        <v>137</v>
      </c>
      <c r="D10" s="97">
        <v>-6.0153</v>
      </c>
      <c r="E10" s="105"/>
      <c r="F10" s="102">
        <v>-30.8156</v>
      </c>
      <c r="G10" s="91">
        <f>D10-24.8</f>
        <v>-30.8153</v>
      </c>
    </row>
    <row r="11" ht="26.25" customHeight="true" spans="2:6">
      <c r="B11" s="95" t="s">
        <v>13</v>
      </c>
      <c r="C11" s="94" t="s">
        <v>137</v>
      </c>
      <c r="D11" s="97" t="s">
        <v>135</v>
      </c>
      <c r="E11" s="96"/>
      <c r="F11" s="103" t="s">
        <v>135</v>
      </c>
    </row>
    <row r="12" ht="26.25" customHeight="true" spans="2:7">
      <c r="B12" s="95" t="s">
        <v>14</v>
      </c>
      <c r="C12" s="94" t="s">
        <v>137</v>
      </c>
      <c r="D12" s="97">
        <v>18.4998</v>
      </c>
      <c r="E12" s="105"/>
      <c r="F12" s="102">
        <v>-31.1</v>
      </c>
      <c r="G12" s="91">
        <f>D12-49.6</f>
        <v>-31.1002</v>
      </c>
    </row>
    <row r="13" ht="26.25" customHeight="true" spans="2:7">
      <c r="B13" s="95" t="s">
        <v>15</v>
      </c>
      <c r="C13" s="94" t="s">
        <v>137</v>
      </c>
      <c r="D13" s="97">
        <v>-7.5083</v>
      </c>
      <c r="E13" s="105"/>
      <c r="F13" s="102">
        <v>-23.2083</v>
      </c>
      <c r="G13" s="91">
        <f>D13-15.7</f>
        <v>-23.2083</v>
      </c>
    </row>
    <row r="14" ht="26.25" customHeight="true" spans="2:6">
      <c r="B14" s="95" t="s">
        <v>16</v>
      </c>
      <c r="C14" s="94" t="s">
        <v>137</v>
      </c>
      <c r="D14" s="97" t="s">
        <v>135</v>
      </c>
      <c r="E14" s="96"/>
      <c r="F14" s="103" t="s">
        <v>135</v>
      </c>
    </row>
    <row r="15" spans="2:6">
      <c r="B15" s="98" t="s">
        <v>138</v>
      </c>
      <c r="C15" s="99"/>
      <c r="D15" s="100"/>
      <c r="E15" s="106"/>
      <c r="F15" s="106"/>
    </row>
  </sheetData>
  <mergeCells count="1">
    <mergeCell ref="B1:F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opLeftCell="A3" workbookViewId="0">
      <selection activeCell="B16" sqref="B16"/>
    </sheetView>
  </sheetViews>
  <sheetFormatPr defaultColWidth="10.2857142857143" defaultRowHeight="15.75" outlineLevelCol="1"/>
  <cols>
    <col min="1" max="1" width="39.4285714285714" style="73" customWidth="true"/>
    <col min="2" max="2" width="37.5714285714286" style="74" customWidth="true"/>
    <col min="3" max="16384" width="10.2857142857143" style="73"/>
  </cols>
  <sheetData>
    <row r="1" ht="42" customHeight="true" spans="1:2">
      <c r="A1" s="75" t="s">
        <v>139</v>
      </c>
      <c r="B1" s="76"/>
    </row>
    <row r="2" ht="35" customHeight="true" spans="1:2">
      <c r="A2" s="77" t="s">
        <v>2</v>
      </c>
      <c r="B2" s="78" t="s">
        <v>4</v>
      </c>
    </row>
    <row r="3" ht="30" customHeight="true" spans="1:2">
      <c r="A3" s="79" t="s">
        <v>140</v>
      </c>
      <c r="B3" s="80">
        <v>-5.7</v>
      </c>
    </row>
    <row r="4" ht="30" customHeight="true" spans="1:2">
      <c r="A4" s="79" t="s">
        <v>141</v>
      </c>
      <c r="B4" s="80">
        <v>12.9</v>
      </c>
    </row>
    <row r="5" ht="30" customHeight="true" spans="1:2">
      <c r="A5" s="81" t="s">
        <v>142</v>
      </c>
      <c r="B5" s="80"/>
    </row>
    <row r="6" ht="30" customHeight="true" spans="1:2">
      <c r="A6" s="82" t="s">
        <v>143</v>
      </c>
      <c r="B6" s="80">
        <v>-6.3</v>
      </c>
    </row>
    <row r="7" ht="30" customHeight="true" spans="1:2">
      <c r="A7" s="83" t="s">
        <v>144</v>
      </c>
      <c r="B7" s="80">
        <v>17.44</v>
      </c>
    </row>
    <row r="8" ht="30" customHeight="true" spans="1:2">
      <c r="A8" s="83" t="s">
        <v>145</v>
      </c>
      <c r="B8" s="80">
        <v>-8.79</v>
      </c>
    </row>
    <row r="9" ht="30" customHeight="true" spans="1:2">
      <c r="A9" s="84" t="s">
        <v>146</v>
      </c>
      <c r="B9" s="80">
        <v>25.6</v>
      </c>
    </row>
    <row r="10" ht="30" customHeight="true" spans="1:2">
      <c r="A10" s="85" t="s">
        <v>147</v>
      </c>
      <c r="B10" s="80"/>
    </row>
    <row r="11" ht="30" customHeight="true" spans="1:2">
      <c r="A11" s="83" t="s">
        <v>148</v>
      </c>
      <c r="B11" s="80">
        <v>37.6</v>
      </c>
    </row>
    <row r="12" ht="30" customHeight="true" spans="1:2">
      <c r="A12" s="83" t="s">
        <v>149</v>
      </c>
      <c r="B12" s="80">
        <v>-14.4</v>
      </c>
    </row>
    <row r="13" ht="30" customHeight="true" spans="1:2">
      <c r="A13" s="83" t="s">
        <v>150</v>
      </c>
      <c r="B13" s="80">
        <v>-14.4</v>
      </c>
    </row>
    <row r="14" ht="30" customHeight="true" spans="1:2">
      <c r="A14" s="83" t="s">
        <v>151</v>
      </c>
      <c r="B14" s="80">
        <v>49.5</v>
      </c>
    </row>
    <row r="15" ht="30" customHeight="true" spans="1:2">
      <c r="A15" s="81" t="s">
        <v>152</v>
      </c>
      <c r="B15" s="80"/>
    </row>
    <row r="16" ht="30" customHeight="true" spans="1:2">
      <c r="A16" s="86" t="s">
        <v>153</v>
      </c>
      <c r="B16" s="80">
        <v>-14.8</v>
      </c>
    </row>
    <row r="17" ht="30" customHeight="true" spans="1:2">
      <c r="A17" s="86" t="s">
        <v>154</v>
      </c>
      <c r="B17" s="80">
        <v>118.9</v>
      </c>
    </row>
    <row r="18" ht="30" customHeight="true" spans="1:2">
      <c r="A18" s="86" t="s">
        <v>155</v>
      </c>
      <c r="B18" s="80">
        <v>55.7</v>
      </c>
    </row>
    <row r="19" ht="30" customHeight="true" spans="1:2">
      <c r="A19" s="86" t="s">
        <v>156</v>
      </c>
      <c r="B19" s="80">
        <v>77.4</v>
      </c>
    </row>
    <row r="20" ht="30" customHeight="true" spans="1:2">
      <c r="A20" s="87" t="s">
        <v>157</v>
      </c>
      <c r="B20" s="88">
        <v>21.2</v>
      </c>
    </row>
    <row r="21" ht="48" customHeight="true" spans="1:2">
      <c r="A21" s="89" t="s">
        <v>158</v>
      </c>
      <c r="B21" s="90"/>
    </row>
  </sheetData>
  <mergeCells count="2">
    <mergeCell ref="A1:B1"/>
    <mergeCell ref="A21:B21"/>
  </mergeCells>
  <printOptions horizontalCentered="true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K11" sqref="K11"/>
    </sheetView>
  </sheetViews>
  <sheetFormatPr defaultColWidth="11.7142857142857" defaultRowHeight="22.5" customHeight="true" outlineLevelCol="6"/>
  <cols>
    <col min="1" max="1" width="23.8571428571429" style="28" customWidth="true"/>
    <col min="2" max="4" width="20.7142857142857" style="50" customWidth="true"/>
    <col min="5" max="16384" width="11.7142857142857" style="28"/>
  </cols>
  <sheetData>
    <row r="1" customHeight="true" spans="1:4">
      <c r="A1" s="52" t="s">
        <v>159</v>
      </c>
      <c r="B1" s="52"/>
      <c r="C1" s="52"/>
      <c r="D1" s="52"/>
    </row>
    <row r="2" customHeight="true" spans="4:4">
      <c r="D2" s="53" t="s">
        <v>1</v>
      </c>
    </row>
    <row r="3" customHeight="true" spans="1:4">
      <c r="A3" s="54"/>
      <c r="B3" s="55" t="s">
        <v>160</v>
      </c>
      <c r="C3" s="55" t="s">
        <v>161</v>
      </c>
      <c r="D3" s="57" t="s">
        <v>4</v>
      </c>
    </row>
    <row r="4" customHeight="true" spans="1:7">
      <c r="A4" s="66" t="s">
        <v>162</v>
      </c>
      <c r="B4" s="67">
        <v>128564.6</v>
      </c>
      <c r="C4" s="67">
        <v>127524.5</v>
      </c>
      <c r="D4" s="68">
        <f t="shared" ref="D4:D7" si="0">B4/C4*100-100</f>
        <v>0.815607981211457</v>
      </c>
      <c r="F4" s="50"/>
      <c r="G4" s="50"/>
    </row>
    <row r="5" customHeight="true" spans="1:4">
      <c r="A5" s="54" t="s">
        <v>163</v>
      </c>
      <c r="B5" s="55"/>
      <c r="C5" s="55"/>
      <c r="D5" s="68"/>
    </row>
    <row r="6" customHeight="true" spans="1:4">
      <c r="A6" s="54" t="s">
        <v>164</v>
      </c>
      <c r="B6" s="69">
        <v>115849.5</v>
      </c>
      <c r="C6" s="69">
        <v>114649.6</v>
      </c>
      <c r="D6" s="68">
        <f t="shared" si="0"/>
        <v>1.04658018867924</v>
      </c>
    </row>
    <row r="7" customHeight="true" spans="1:4">
      <c r="A7" s="54" t="s">
        <v>165</v>
      </c>
      <c r="B7" s="69">
        <v>12715.1</v>
      </c>
      <c r="C7" s="69">
        <v>12874.9</v>
      </c>
      <c r="D7" s="68">
        <f t="shared" si="0"/>
        <v>-1.24117468873544</v>
      </c>
    </row>
    <row r="8" customHeight="true" spans="1:4">
      <c r="A8" s="54" t="s">
        <v>166</v>
      </c>
      <c r="B8" s="69"/>
      <c r="C8" s="69"/>
      <c r="D8" s="68"/>
    </row>
    <row r="9" customHeight="true" spans="1:4">
      <c r="A9" s="54" t="s">
        <v>167</v>
      </c>
      <c r="B9" s="69">
        <v>95444.8</v>
      </c>
      <c r="C9" s="69">
        <v>83680.9</v>
      </c>
      <c r="D9" s="68">
        <f t="shared" ref="D9:D12" si="1">B9/C9*100-100</f>
        <v>14.0580466988285</v>
      </c>
    </row>
    <row r="10" customHeight="true" spans="1:4">
      <c r="A10" s="54" t="s">
        <v>168</v>
      </c>
      <c r="B10" s="70" t="s">
        <v>99</v>
      </c>
      <c r="C10" s="70" t="s">
        <v>99</v>
      </c>
      <c r="D10" s="68"/>
    </row>
    <row r="11" customHeight="true" spans="1:4">
      <c r="A11" s="54" t="s">
        <v>169</v>
      </c>
      <c r="B11" s="69">
        <v>2662.9</v>
      </c>
      <c r="C11" s="69">
        <v>2445.5</v>
      </c>
      <c r="D11" s="68">
        <f t="shared" si="1"/>
        <v>8.88979758740544</v>
      </c>
    </row>
    <row r="12" customHeight="true" spans="1:4">
      <c r="A12" s="54" t="s">
        <v>170</v>
      </c>
      <c r="B12" s="70">
        <v>30456.9</v>
      </c>
      <c r="C12" s="70">
        <v>41398.1</v>
      </c>
      <c r="D12" s="68">
        <f t="shared" si="1"/>
        <v>-26.4292322594515</v>
      </c>
    </row>
    <row r="13" customHeight="true" spans="1:4">
      <c r="A13" s="54" t="s">
        <v>171</v>
      </c>
      <c r="B13" s="70" t="s">
        <v>99</v>
      </c>
      <c r="C13" s="70" t="s">
        <v>99</v>
      </c>
      <c r="D13" s="71" t="s">
        <v>99</v>
      </c>
    </row>
    <row r="14" customHeight="true" spans="1:4">
      <c r="A14" s="66" t="s">
        <v>172</v>
      </c>
      <c r="B14" s="72">
        <v>47902.1</v>
      </c>
      <c r="C14" s="72">
        <v>40457.9</v>
      </c>
      <c r="D14" s="68">
        <f t="shared" ref="D14:D17" si="2">B14/C14*100-100</f>
        <v>18.3998675166037</v>
      </c>
    </row>
    <row r="15" customHeight="true" spans="1:4">
      <c r="A15" s="54" t="s">
        <v>163</v>
      </c>
      <c r="B15" s="69"/>
      <c r="C15" s="69"/>
      <c r="D15" s="68"/>
    </row>
    <row r="16" customHeight="true" spans="1:4">
      <c r="A16" s="54" t="s">
        <v>164</v>
      </c>
      <c r="B16" s="69">
        <v>35423</v>
      </c>
      <c r="C16" s="70">
        <v>27856</v>
      </c>
      <c r="D16" s="71">
        <f t="shared" si="2"/>
        <v>27.1647041929925</v>
      </c>
    </row>
    <row r="17" customHeight="true" spans="1:4">
      <c r="A17" s="54" t="s">
        <v>165</v>
      </c>
      <c r="B17" s="69">
        <v>12479.1</v>
      </c>
      <c r="C17" s="69">
        <v>12601.9</v>
      </c>
      <c r="D17" s="68">
        <f t="shared" si="2"/>
        <v>-0.974456232790288</v>
      </c>
    </row>
    <row r="18" customHeight="true" spans="1:4">
      <c r="A18" s="54" t="s">
        <v>166</v>
      </c>
      <c r="B18" s="69"/>
      <c r="C18" s="69"/>
      <c r="D18" s="68"/>
    </row>
    <row r="19" customHeight="true" spans="1:4">
      <c r="A19" s="54" t="s">
        <v>167</v>
      </c>
      <c r="B19" s="69">
        <v>43748.1</v>
      </c>
      <c r="C19" s="69">
        <v>36333.8</v>
      </c>
      <c r="D19" s="68">
        <f t="shared" ref="D19:D22" si="3">B19/C19*100-100</f>
        <v>20.4060681789408</v>
      </c>
    </row>
    <row r="20" customHeight="true" spans="1:4">
      <c r="A20" s="54" t="s">
        <v>168</v>
      </c>
      <c r="B20" s="71" t="s">
        <v>99</v>
      </c>
      <c r="C20" s="71" t="s">
        <v>99</v>
      </c>
      <c r="D20" s="71" t="s">
        <v>99</v>
      </c>
    </row>
    <row r="21" customHeight="true" spans="1:4">
      <c r="A21" s="54" t="s">
        <v>169</v>
      </c>
      <c r="B21" s="69">
        <v>2426.9</v>
      </c>
      <c r="C21" s="69">
        <v>2172.5</v>
      </c>
      <c r="D21" s="68">
        <f t="shared" si="3"/>
        <v>11.7100115074799</v>
      </c>
    </row>
    <row r="22" customHeight="true" spans="1:4">
      <c r="A22" s="54" t="s">
        <v>170</v>
      </c>
      <c r="B22" s="70">
        <v>1727.1</v>
      </c>
      <c r="C22" s="70">
        <v>1951.6</v>
      </c>
      <c r="D22" s="68">
        <f t="shared" si="3"/>
        <v>-11.5033818405411</v>
      </c>
    </row>
    <row r="23" customHeight="true" spans="1:4">
      <c r="A23" s="54" t="s">
        <v>171</v>
      </c>
      <c r="B23" s="70" t="s">
        <v>99</v>
      </c>
      <c r="C23" s="70" t="s">
        <v>99</v>
      </c>
      <c r="D23" s="71" t="s">
        <v>99</v>
      </c>
    </row>
    <row r="24" s="51" customFormat="true" customHeight="true" spans="1:4">
      <c r="A24" s="51" t="s">
        <v>173</v>
      </c>
      <c r="B24" s="64"/>
      <c r="C24" s="64"/>
      <c r="D24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6" sqref="I6"/>
    </sheetView>
  </sheetViews>
  <sheetFormatPr defaultColWidth="11.7142857142857" defaultRowHeight="31.5" customHeight="true" outlineLevelCol="6"/>
  <cols>
    <col min="1" max="1" width="24.7142857142857" style="28" customWidth="true"/>
    <col min="2" max="3" width="22.1428571428571" style="29" customWidth="true"/>
    <col min="4" max="4" width="22.1428571428571" style="50" customWidth="true"/>
    <col min="5" max="16384" width="11.7142857142857" style="28"/>
  </cols>
  <sheetData>
    <row r="1" customHeight="true" spans="1:4">
      <c r="A1" s="52" t="s">
        <v>174</v>
      </c>
      <c r="B1" s="52"/>
      <c r="C1" s="52"/>
      <c r="D1" s="52"/>
    </row>
    <row r="2" customHeight="true" spans="4:4">
      <c r="D2" s="53" t="s">
        <v>1</v>
      </c>
    </row>
    <row r="3" customHeight="true" spans="1:4">
      <c r="A3" s="54"/>
      <c r="B3" s="55" t="s">
        <v>72</v>
      </c>
      <c r="C3" s="56" t="s">
        <v>161</v>
      </c>
      <c r="D3" s="57" t="s">
        <v>4</v>
      </c>
    </row>
    <row r="4" customHeight="true" spans="1:4">
      <c r="A4" s="58" t="s">
        <v>175</v>
      </c>
      <c r="B4" s="59">
        <v>2712.1</v>
      </c>
      <c r="C4" s="59">
        <v>2910.3</v>
      </c>
      <c r="D4" s="60">
        <f t="shared" ref="D4:D8" si="0">B4/C4*100-100</f>
        <v>-6.81029447136035</v>
      </c>
    </row>
    <row r="5" customHeight="true" spans="1:4">
      <c r="A5" s="54" t="s">
        <v>163</v>
      </c>
      <c r="B5" s="61"/>
      <c r="C5" s="61"/>
      <c r="D5" s="60"/>
    </row>
    <row r="6" customHeight="true" spans="1:7">
      <c r="A6" s="54" t="s">
        <v>176</v>
      </c>
      <c r="B6" s="61">
        <v>1676.6</v>
      </c>
      <c r="C6" s="61">
        <v>2348.4</v>
      </c>
      <c r="D6" s="60">
        <f t="shared" si="0"/>
        <v>-28.6067109521376</v>
      </c>
      <c r="F6" s="65"/>
      <c r="G6" s="65"/>
    </row>
    <row r="7" customHeight="true" spans="1:4">
      <c r="A7" s="54" t="s">
        <v>177</v>
      </c>
      <c r="B7" s="61">
        <v>1117.9</v>
      </c>
      <c r="C7" s="61">
        <v>1690.3</v>
      </c>
      <c r="D7" s="60">
        <f t="shared" si="0"/>
        <v>-33.8638111577826</v>
      </c>
    </row>
    <row r="8" customHeight="true" spans="1:4">
      <c r="A8" s="54" t="s">
        <v>178</v>
      </c>
      <c r="B8" s="61">
        <v>550.7</v>
      </c>
      <c r="C8" s="61">
        <v>623.4</v>
      </c>
      <c r="D8" s="60">
        <f t="shared" si="0"/>
        <v>-11.6618543471286</v>
      </c>
    </row>
    <row r="9" customHeight="true" spans="1:4">
      <c r="A9" s="54" t="s">
        <v>179</v>
      </c>
      <c r="B9" s="61" t="s">
        <v>99</v>
      </c>
      <c r="C9" s="61" t="s">
        <v>99</v>
      </c>
      <c r="D9" s="62" t="s">
        <v>99</v>
      </c>
    </row>
    <row r="10" customHeight="true" spans="1:4">
      <c r="A10" s="54" t="s">
        <v>180</v>
      </c>
      <c r="B10" s="61">
        <v>8</v>
      </c>
      <c r="C10" s="61">
        <v>34.7</v>
      </c>
      <c r="D10" s="60">
        <f t="shared" ref="D10:D13" si="1">B10/C10*100-100</f>
        <v>-76.9452449567723</v>
      </c>
    </row>
    <row r="11" customHeight="true" spans="1:4">
      <c r="A11" s="54" t="s">
        <v>181</v>
      </c>
      <c r="B11" s="61">
        <v>1035.5</v>
      </c>
      <c r="C11" s="61">
        <v>561.9</v>
      </c>
      <c r="D11" s="60">
        <f t="shared" si="1"/>
        <v>84.2854600462716</v>
      </c>
    </row>
    <row r="12" customHeight="true" spans="1:4">
      <c r="A12" s="54" t="s">
        <v>166</v>
      </c>
      <c r="B12" s="61"/>
      <c r="C12" s="61"/>
      <c r="D12" s="60"/>
    </row>
    <row r="13" customHeight="true" spans="1:4">
      <c r="A13" s="54" t="s">
        <v>167</v>
      </c>
      <c r="B13" s="61">
        <v>1628.7</v>
      </c>
      <c r="C13" s="61">
        <v>1366.5</v>
      </c>
      <c r="D13" s="60">
        <f t="shared" si="1"/>
        <v>19.1877058177827</v>
      </c>
    </row>
    <row r="14" customHeight="true" spans="1:4">
      <c r="A14" s="54" t="s">
        <v>168</v>
      </c>
      <c r="B14" s="61" t="s">
        <v>99</v>
      </c>
      <c r="C14" s="61" t="s">
        <v>99</v>
      </c>
      <c r="D14" s="60" t="s">
        <v>99</v>
      </c>
    </row>
    <row r="15" customHeight="true" spans="1:4">
      <c r="A15" s="54" t="s">
        <v>169</v>
      </c>
      <c r="B15" s="61">
        <v>1083.4</v>
      </c>
      <c r="C15" s="61">
        <v>1543.8</v>
      </c>
      <c r="D15" s="60">
        <f>B15/C15*100-100</f>
        <v>-29.8225158699313</v>
      </c>
    </row>
    <row r="16" customHeight="true" spans="1:4">
      <c r="A16" s="54" t="s">
        <v>170</v>
      </c>
      <c r="B16" s="61" t="s">
        <v>99</v>
      </c>
      <c r="C16" s="61" t="s">
        <v>99</v>
      </c>
      <c r="D16" s="60" t="s">
        <v>99</v>
      </c>
    </row>
    <row r="17" customHeight="true" spans="1:4">
      <c r="A17" s="54" t="s">
        <v>171</v>
      </c>
      <c r="B17" s="61" t="s">
        <v>99</v>
      </c>
      <c r="C17" s="61" t="s">
        <v>99</v>
      </c>
      <c r="D17" s="60" t="s">
        <v>99</v>
      </c>
    </row>
    <row r="18" s="51" customFormat="true" customHeight="true" spans="1:4">
      <c r="A18" s="51" t="s">
        <v>173</v>
      </c>
      <c r="B18" s="63"/>
      <c r="C18" s="63"/>
      <c r="D18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14" sqref="I14"/>
    </sheetView>
  </sheetViews>
  <sheetFormatPr defaultColWidth="11.7142857142857" defaultRowHeight="15.75"/>
  <cols>
    <col min="1" max="1" width="36.5714285714286" style="28" customWidth="true"/>
    <col min="2" max="2" width="17.8571428571429" style="28" customWidth="true"/>
    <col min="3" max="3" width="17.8571428571429" style="29" customWidth="true"/>
    <col min="4" max="4" width="17.8571428571429" style="28" customWidth="true"/>
    <col min="5" max="9" width="11.7142857142857" style="28"/>
    <col min="10" max="10" width="12.8571428571429" style="28" customWidth="true"/>
    <col min="11" max="16384" width="11.7142857142857" style="28"/>
  </cols>
  <sheetData>
    <row r="1" ht="21" spans="1:4">
      <c r="A1" s="30" t="s">
        <v>182</v>
      </c>
      <c r="B1" s="30"/>
      <c r="C1" s="30"/>
      <c r="D1" s="30"/>
    </row>
    <row r="2" spans="1:4">
      <c r="A2" s="31" t="s">
        <v>183</v>
      </c>
      <c r="B2" s="31"/>
      <c r="C2" s="31"/>
      <c r="D2" s="31"/>
    </row>
    <row r="3" ht="13.5" spans="1:4">
      <c r="A3" s="32" t="s">
        <v>2</v>
      </c>
      <c r="B3" s="33" t="s">
        <v>3</v>
      </c>
      <c r="C3" s="34" t="s">
        <v>161</v>
      </c>
      <c r="D3" s="35" t="s">
        <v>4</v>
      </c>
    </row>
    <row r="4" ht="17.25" customHeight="true" spans="1:4">
      <c r="A4" s="32"/>
      <c r="B4" s="36"/>
      <c r="C4" s="37"/>
      <c r="D4" s="35"/>
    </row>
    <row r="5" ht="22.5" customHeight="true" spans="1:4">
      <c r="A5" s="38" t="s">
        <v>182</v>
      </c>
      <c r="B5" s="39">
        <v>158622.51</v>
      </c>
      <c r="C5" s="40">
        <v>157545.77</v>
      </c>
      <c r="D5" s="41">
        <f t="shared" ref="D5:D8" si="0">B5/C5*100-100</f>
        <v>0.683445832915751</v>
      </c>
    </row>
    <row r="6" ht="22.5" customHeight="true" spans="1:4">
      <c r="A6" s="38" t="s">
        <v>184</v>
      </c>
      <c r="B6" s="42"/>
      <c r="C6" s="43"/>
      <c r="D6" s="41"/>
    </row>
    <row r="7" ht="22.5" customHeight="true" spans="1:4">
      <c r="A7" s="38" t="s">
        <v>185</v>
      </c>
      <c r="B7" s="44">
        <v>103025.320245</v>
      </c>
      <c r="C7" s="44">
        <v>102404.7505</v>
      </c>
      <c r="D7" s="41">
        <f t="shared" si="0"/>
        <v>0.605997028428874</v>
      </c>
    </row>
    <row r="8" ht="22.5" customHeight="true" spans="1:4">
      <c r="A8" s="38" t="s">
        <v>186</v>
      </c>
      <c r="B8" s="44">
        <v>55597.189755</v>
      </c>
      <c r="C8" s="44">
        <v>55141.0195</v>
      </c>
      <c r="D8" s="41">
        <f t="shared" si="0"/>
        <v>0.827279326962781</v>
      </c>
    </row>
    <row r="9" ht="22.5" customHeight="true" spans="1:4">
      <c r="A9" s="38" t="s">
        <v>187</v>
      </c>
      <c r="B9" s="42"/>
      <c r="C9" s="43"/>
      <c r="D9" s="41"/>
    </row>
    <row r="10" ht="22.5" customHeight="true" spans="1:8">
      <c r="A10" s="38" t="s">
        <v>188</v>
      </c>
      <c r="B10" s="39">
        <v>53106.5</v>
      </c>
      <c r="C10" s="40">
        <v>49145.57</v>
      </c>
      <c r="D10" s="41">
        <f t="shared" ref="D10:D21" si="1">B10/C10*100-100</f>
        <v>8.05958705942366</v>
      </c>
      <c r="E10" s="50"/>
      <c r="F10" s="50"/>
      <c r="H10" s="50"/>
    </row>
    <row r="11" ht="22.5" customHeight="true" spans="1:6">
      <c r="A11" s="38" t="s">
        <v>189</v>
      </c>
      <c r="B11" s="39">
        <v>27421.3</v>
      </c>
      <c r="C11" s="40">
        <v>22131.3</v>
      </c>
      <c r="D11" s="41">
        <f t="shared" si="1"/>
        <v>23.9027982992414</v>
      </c>
      <c r="E11" s="50"/>
      <c r="F11" s="50"/>
    </row>
    <row r="12" ht="22.5" customHeight="true" spans="1:10">
      <c r="A12" s="38" t="s">
        <v>190</v>
      </c>
      <c r="B12" s="39">
        <v>25685.1565</v>
      </c>
      <c r="C12" s="40">
        <v>27014.27</v>
      </c>
      <c r="D12" s="41">
        <f t="shared" si="1"/>
        <v>-4.92004225914674</v>
      </c>
      <c r="E12" s="50"/>
      <c r="F12" s="50"/>
      <c r="G12" s="50"/>
      <c r="H12" s="50"/>
      <c r="J12" s="50"/>
    </row>
    <row r="13" ht="22.5" customHeight="true" spans="1:10">
      <c r="A13" s="38" t="s">
        <v>191</v>
      </c>
      <c r="B13" s="45">
        <v>85387.5</v>
      </c>
      <c r="C13" s="45">
        <v>85366.9</v>
      </c>
      <c r="D13" s="41">
        <f t="shared" si="1"/>
        <v>0.0241311327926894</v>
      </c>
      <c r="G13" s="50"/>
      <c r="H13" s="50"/>
      <c r="J13" s="50"/>
    </row>
    <row r="14" ht="22.5" customHeight="true" spans="1:10">
      <c r="A14" s="38" t="s">
        <v>189</v>
      </c>
      <c r="B14" s="45">
        <v>11266.8</v>
      </c>
      <c r="C14" s="40">
        <v>11316.4</v>
      </c>
      <c r="D14" s="41">
        <f t="shared" si="1"/>
        <v>-0.438301933477078</v>
      </c>
      <c r="G14" s="50"/>
      <c r="H14" s="50"/>
      <c r="J14" s="50"/>
    </row>
    <row r="15" ht="22.5" customHeight="true" spans="1:10">
      <c r="A15" s="38" t="s">
        <v>190</v>
      </c>
      <c r="B15" s="45">
        <v>74120.7</v>
      </c>
      <c r="C15" s="40">
        <v>74050.5</v>
      </c>
      <c r="D15" s="41">
        <f t="shared" si="1"/>
        <v>0.0948001701541585</v>
      </c>
      <c r="G15" s="50"/>
      <c r="H15" s="50"/>
      <c r="J15" s="50"/>
    </row>
    <row r="16" ht="22.5" customHeight="true" spans="1:10">
      <c r="A16" s="38" t="s">
        <v>192</v>
      </c>
      <c r="B16" s="46">
        <v>1669.21</v>
      </c>
      <c r="C16" s="46">
        <v>1790.2</v>
      </c>
      <c r="D16" s="41">
        <f t="shared" si="1"/>
        <v>-6.75846274159311</v>
      </c>
      <c r="E16" s="50"/>
      <c r="F16" s="50"/>
      <c r="J16" s="50"/>
    </row>
    <row r="17" ht="22.5" customHeight="true" spans="1:4">
      <c r="A17" s="38" t="s">
        <v>189</v>
      </c>
      <c r="B17" s="46">
        <v>421.1</v>
      </c>
      <c r="C17" s="47">
        <v>476.4</v>
      </c>
      <c r="D17" s="41">
        <f t="shared" si="1"/>
        <v>-11.607892527288</v>
      </c>
    </row>
    <row r="18" ht="22.5" customHeight="true" spans="1:4">
      <c r="A18" s="38" t="s">
        <v>190</v>
      </c>
      <c r="B18" s="46">
        <v>1248.11</v>
      </c>
      <c r="C18" s="47">
        <v>1313.8</v>
      </c>
      <c r="D18" s="41">
        <f t="shared" si="1"/>
        <v>-5</v>
      </c>
    </row>
    <row r="19" ht="22.5" customHeight="true" spans="1:4">
      <c r="A19" s="38" t="s">
        <v>193</v>
      </c>
      <c r="B19" s="45">
        <v>18459.3</v>
      </c>
      <c r="C19" s="45">
        <v>21243.1</v>
      </c>
      <c r="D19" s="41">
        <f t="shared" si="1"/>
        <v>-13.1044903992355</v>
      </c>
    </row>
    <row r="20" ht="22.5" customHeight="true" spans="1:4">
      <c r="A20" s="38" t="s">
        <v>189</v>
      </c>
      <c r="B20" s="45">
        <v>771.5</v>
      </c>
      <c r="C20" s="40">
        <v>433.9</v>
      </c>
      <c r="D20" s="41">
        <f t="shared" si="1"/>
        <v>77.8059460705232</v>
      </c>
    </row>
    <row r="21" ht="22.5" customHeight="true" spans="1:4">
      <c r="A21" s="38" t="s">
        <v>190</v>
      </c>
      <c r="B21" s="45">
        <v>17687.8</v>
      </c>
      <c r="C21" s="40">
        <v>20809.2</v>
      </c>
      <c r="D21" s="41">
        <f t="shared" si="1"/>
        <v>-15.0000961113354</v>
      </c>
    </row>
    <row r="22" ht="22.5" customHeight="true" spans="1:4">
      <c r="A22" s="38" t="s">
        <v>152</v>
      </c>
      <c r="B22" s="48"/>
      <c r="C22" s="47"/>
      <c r="D22" s="41"/>
    </row>
    <row r="23" ht="22.5" customHeight="true" spans="1:4">
      <c r="A23" s="38" t="s">
        <v>153</v>
      </c>
      <c r="B23" s="49">
        <v>80766.8</v>
      </c>
      <c r="C23" s="47">
        <v>80064</v>
      </c>
      <c r="D23" s="41">
        <f t="shared" ref="D23:D27" si="2">B23/C23*100-100</f>
        <v>0.877797761790575</v>
      </c>
    </row>
    <row r="24" ht="22.5" customHeight="true" spans="1:4">
      <c r="A24" s="38" t="s">
        <v>154</v>
      </c>
      <c r="B24" s="49">
        <v>9953.35151245219</v>
      </c>
      <c r="C24" s="47">
        <v>9923.58077014177</v>
      </c>
      <c r="D24" s="41">
        <f t="shared" si="2"/>
        <v>0.300000000000011</v>
      </c>
    </row>
    <row r="25" ht="22.5" customHeight="true" spans="1:4">
      <c r="A25" s="38" t="s">
        <v>155</v>
      </c>
      <c r="B25" s="49">
        <v>32289.0976368932</v>
      </c>
      <c r="C25" s="47">
        <v>32192.5200766632</v>
      </c>
      <c r="D25" s="41">
        <f t="shared" si="2"/>
        <v>0.299999999999983</v>
      </c>
    </row>
    <row r="26" ht="22.5" customHeight="true" spans="1:4">
      <c r="A26" s="38" t="s">
        <v>156</v>
      </c>
      <c r="B26" s="49">
        <v>11569.8198950069</v>
      </c>
      <c r="C26" s="47">
        <v>11489.3941360545</v>
      </c>
      <c r="D26" s="41">
        <f t="shared" si="2"/>
        <v>0.699999999999989</v>
      </c>
    </row>
    <row r="27" ht="22.5" customHeight="true" spans="1:4">
      <c r="A27" s="38" t="s">
        <v>157</v>
      </c>
      <c r="B27" s="49">
        <v>24043.4756725041</v>
      </c>
      <c r="C27" s="47">
        <v>23876.3412835194</v>
      </c>
      <c r="D27" s="41">
        <f t="shared" si="2"/>
        <v>0.699999999999989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I6" sqref="I6"/>
    </sheetView>
  </sheetViews>
  <sheetFormatPr defaultColWidth="9" defaultRowHeight="13.5" outlineLevelCol="4"/>
  <cols>
    <col min="1" max="1" width="31.247619047619" customWidth="true"/>
    <col min="2" max="2" width="15.3714285714286" customWidth="true"/>
    <col min="3" max="3" width="14.3714285714286" customWidth="true"/>
    <col min="5" max="5" width="10" hidden="true" customWidth="true"/>
  </cols>
  <sheetData>
    <row r="1" ht="36" customHeight="true" spans="1:3">
      <c r="A1" s="1" t="s">
        <v>194</v>
      </c>
      <c r="B1" s="1"/>
      <c r="C1" s="1"/>
    </row>
    <row r="2" spans="2:3">
      <c r="B2" s="3" t="s">
        <v>1</v>
      </c>
      <c r="C2" s="3"/>
    </row>
    <row r="3" ht="31.5" customHeight="true" spans="1:3">
      <c r="A3" s="4" t="s">
        <v>2</v>
      </c>
      <c r="B3" s="13" t="s">
        <v>72</v>
      </c>
      <c r="C3" s="14" t="s">
        <v>4</v>
      </c>
    </row>
    <row r="4" ht="21" customHeight="true" spans="1:5">
      <c r="A4" s="7" t="s">
        <v>195</v>
      </c>
      <c r="B4" s="22">
        <v>107118</v>
      </c>
      <c r="C4" s="23">
        <v>1.246703655044</v>
      </c>
      <c r="E4">
        <v>105799</v>
      </c>
    </row>
    <row r="5" ht="21" customHeight="true" spans="1:3">
      <c r="A5" s="7" t="s">
        <v>196</v>
      </c>
      <c r="B5" s="22"/>
      <c r="C5" s="23"/>
    </row>
    <row r="6" ht="21" customHeight="true" spans="1:5">
      <c r="A6" s="7" t="s">
        <v>197</v>
      </c>
      <c r="B6" s="22">
        <v>70183</v>
      </c>
      <c r="C6" s="23">
        <v>124.787009160208</v>
      </c>
      <c r="E6">
        <v>31222</v>
      </c>
    </row>
    <row r="7" ht="21" customHeight="true" spans="1:5">
      <c r="A7" s="7" t="s">
        <v>198</v>
      </c>
      <c r="B7" s="22">
        <v>9045</v>
      </c>
      <c r="C7" s="23">
        <v>-79.6311309282529</v>
      </c>
      <c r="E7">
        <v>44406</v>
      </c>
    </row>
    <row r="8" ht="21" customHeight="true" spans="1:5">
      <c r="A8" s="7" t="s">
        <v>199</v>
      </c>
      <c r="B8" s="22">
        <v>6580</v>
      </c>
      <c r="C8" s="23">
        <v>26.1019547719433</v>
      </c>
      <c r="E8">
        <v>5218</v>
      </c>
    </row>
    <row r="9" ht="21" customHeight="true" spans="1:5">
      <c r="A9" s="7" t="s">
        <v>200</v>
      </c>
      <c r="B9" s="22">
        <v>13068</v>
      </c>
      <c r="C9" s="23">
        <v>-28.815775138904</v>
      </c>
      <c r="E9">
        <v>18358</v>
      </c>
    </row>
    <row r="10" ht="21" customHeight="true" spans="1:5">
      <c r="A10" s="7" t="s">
        <v>201</v>
      </c>
      <c r="B10" s="22">
        <v>5885</v>
      </c>
      <c r="C10" s="23">
        <v>16.097849674492</v>
      </c>
      <c r="E10">
        <v>5069</v>
      </c>
    </row>
    <row r="11" ht="21" customHeight="true" spans="1:5">
      <c r="A11" s="7" t="s">
        <v>202</v>
      </c>
      <c r="B11" s="22">
        <v>2357</v>
      </c>
      <c r="C11" s="23">
        <v>54.4560943643512</v>
      </c>
      <c r="E11">
        <v>1526</v>
      </c>
    </row>
    <row r="12" ht="21" customHeight="true" spans="1:3">
      <c r="A12" s="7" t="s">
        <v>203</v>
      </c>
      <c r="B12" s="22"/>
      <c r="C12" s="23"/>
    </row>
    <row r="13" ht="21" customHeight="true" spans="1:5">
      <c r="A13" s="7" t="s">
        <v>204</v>
      </c>
      <c r="B13" s="22">
        <v>86345</v>
      </c>
      <c r="C13" s="23">
        <v>2.23545709651066</v>
      </c>
      <c r="E13">
        <v>84457</v>
      </c>
    </row>
    <row r="14" ht="21" customHeight="true" spans="1:5">
      <c r="A14" s="7" t="s">
        <v>205</v>
      </c>
      <c r="B14" s="22">
        <v>-3596</v>
      </c>
      <c r="C14" s="24" t="s">
        <v>99</v>
      </c>
      <c r="E14">
        <v>36320</v>
      </c>
    </row>
    <row r="15" ht="21" customHeight="true" spans="1:5">
      <c r="A15" s="25" t="s">
        <v>206</v>
      </c>
      <c r="B15" s="22">
        <v>14522</v>
      </c>
      <c r="C15" s="23">
        <v>55.2324959914484</v>
      </c>
      <c r="E15">
        <v>9355</v>
      </c>
    </row>
    <row r="16" ht="21" customHeight="true" spans="1:5">
      <c r="A16" s="7" t="s">
        <v>207</v>
      </c>
      <c r="B16" s="22">
        <v>2351</v>
      </c>
      <c r="C16" s="23">
        <v>60.2590320381731</v>
      </c>
      <c r="E16">
        <v>1467</v>
      </c>
    </row>
    <row r="17" ht="21" customHeight="true" spans="1:5">
      <c r="A17" s="7" t="s">
        <v>208</v>
      </c>
      <c r="B17" s="22">
        <v>817</v>
      </c>
      <c r="C17" s="23">
        <v>-7.47451868629672</v>
      </c>
      <c r="E17">
        <v>883</v>
      </c>
    </row>
    <row r="18" ht="21" customHeight="true" spans="1:5">
      <c r="A18" s="7" t="s">
        <v>209</v>
      </c>
      <c r="B18" s="22">
        <v>3568</v>
      </c>
      <c r="C18" s="23">
        <v>-7.68434670116429</v>
      </c>
      <c r="E18">
        <v>3865</v>
      </c>
    </row>
    <row r="19" ht="21" customHeight="true" spans="1:5">
      <c r="A19" s="7" t="s">
        <v>210</v>
      </c>
      <c r="B19" s="22">
        <v>1354</v>
      </c>
      <c r="C19" s="23">
        <v>56.8945538818076</v>
      </c>
      <c r="E19">
        <v>863</v>
      </c>
    </row>
    <row r="20" ht="21" customHeight="true" spans="1:5">
      <c r="A20" s="7" t="s">
        <v>211</v>
      </c>
      <c r="B20" s="22">
        <v>1167</v>
      </c>
      <c r="C20" s="23">
        <v>4.56989247311827</v>
      </c>
      <c r="E20">
        <v>1116</v>
      </c>
    </row>
    <row r="21" ht="21" customHeight="true" spans="1:5">
      <c r="A21" s="7" t="s">
        <v>212</v>
      </c>
      <c r="B21" s="22">
        <v>412</v>
      </c>
      <c r="C21" s="23">
        <v>-51.4150943396226</v>
      </c>
      <c r="E21">
        <v>848</v>
      </c>
    </row>
    <row r="22" ht="21" customHeight="true" spans="1:5">
      <c r="A22" s="7" t="s">
        <v>213</v>
      </c>
      <c r="B22" s="22">
        <v>1770</v>
      </c>
      <c r="C22" s="23">
        <v>2.60869565217392</v>
      </c>
      <c r="E22">
        <v>1725</v>
      </c>
    </row>
    <row r="23" ht="21" customHeight="true" spans="1:5">
      <c r="A23" s="7" t="s">
        <v>214</v>
      </c>
      <c r="B23" s="22">
        <v>62448</v>
      </c>
      <c r="C23" s="23">
        <v>153.874298723473</v>
      </c>
      <c r="E23">
        <v>24598</v>
      </c>
    </row>
    <row r="24" ht="21" customHeight="true" spans="1:5">
      <c r="A24" s="7" t="s">
        <v>215</v>
      </c>
      <c r="B24" s="22">
        <v>1128</v>
      </c>
      <c r="C24" s="23">
        <v>10.9144542772861</v>
      </c>
      <c r="E24">
        <v>1017</v>
      </c>
    </row>
    <row r="25" ht="21" customHeight="true" spans="1:5">
      <c r="A25" s="7" t="s">
        <v>216</v>
      </c>
      <c r="B25" s="22">
        <v>20773</v>
      </c>
      <c r="C25" s="23">
        <v>-2.66610439508949</v>
      </c>
      <c r="E25">
        <v>21342</v>
      </c>
    </row>
    <row r="26" ht="21" customHeight="true" spans="1:5">
      <c r="A26" s="7" t="s">
        <v>217</v>
      </c>
      <c r="B26" s="22">
        <v>771256</v>
      </c>
      <c r="C26" s="23">
        <v>35.856740731868</v>
      </c>
      <c r="E26">
        <v>567698</v>
      </c>
    </row>
    <row r="27" ht="21" customHeight="true" spans="1:5">
      <c r="A27" s="7" t="s">
        <v>197</v>
      </c>
      <c r="B27" s="22">
        <v>96652</v>
      </c>
      <c r="C27" s="23">
        <v>23.0545936035853</v>
      </c>
      <c r="E27">
        <v>78544</v>
      </c>
    </row>
    <row r="28" ht="21" customHeight="true" spans="1:5">
      <c r="A28" s="7" t="s">
        <v>198</v>
      </c>
      <c r="B28" s="22">
        <v>202816</v>
      </c>
      <c r="C28" s="23">
        <v>98.2231691703236</v>
      </c>
      <c r="E28">
        <v>102317</v>
      </c>
    </row>
    <row r="29" ht="21" customHeight="true" spans="1:5">
      <c r="A29" s="7" t="s">
        <v>199</v>
      </c>
      <c r="B29" s="22">
        <v>100828</v>
      </c>
      <c r="C29" s="23">
        <v>32.422742018098</v>
      </c>
      <c r="E29">
        <v>76141</v>
      </c>
    </row>
    <row r="30" ht="21" customHeight="true" spans="1:5">
      <c r="A30" s="7" t="s">
        <v>200</v>
      </c>
      <c r="B30" s="22">
        <v>161249</v>
      </c>
      <c r="C30" s="23">
        <v>37.4390576523133</v>
      </c>
      <c r="E30">
        <v>117324</v>
      </c>
    </row>
    <row r="31" ht="21" customHeight="true" spans="1:5">
      <c r="A31" s="7" t="s">
        <v>201</v>
      </c>
      <c r="B31" s="22">
        <v>100711</v>
      </c>
      <c r="C31" s="23">
        <v>11.6827093683463</v>
      </c>
      <c r="E31">
        <v>90176</v>
      </c>
    </row>
    <row r="32" ht="21" customHeight="true" spans="1:5">
      <c r="A32" s="7" t="s">
        <v>202</v>
      </c>
      <c r="B32" s="22">
        <v>109000</v>
      </c>
      <c r="C32" s="23">
        <v>5.6242490018993</v>
      </c>
      <c r="E32">
        <v>103196</v>
      </c>
    </row>
    <row r="33" spans="1:3">
      <c r="A33" s="26"/>
      <c r="B33" s="27"/>
      <c r="C33" s="27"/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1"/>
  <sheetViews>
    <sheetView workbookViewId="0">
      <selection activeCell="J8" sqref="J8"/>
    </sheetView>
  </sheetViews>
  <sheetFormatPr defaultColWidth="9" defaultRowHeight="13.5" outlineLevelCol="4"/>
  <cols>
    <col min="2" max="2" width="31.247619047619" customWidth="true"/>
    <col min="3" max="3" width="15" customWidth="true"/>
    <col min="4" max="4" width="12.3714285714286" customWidth="true"/>
    <col min="5" max="5" width="13.6285714285714" hidden="true" customWidth="true"/>
  </cols>
  <sheetData>
    <row r="1" ht="32" customHeight="true" spans="2:4">
      <c r="B1" s="1" t="s">
        <v>218</v>
      </c>
      <c r="C1" s="1"/>
      <c r="D1" s="1"/>
    </row>
    <row r="2" spans="3:4">
      <c r="C2" s="3" t="s">
        <v>1</v>
      </c>
      <c r="D2" s="3"/>
    </row>
    <row r="3" ht="34.5" customHeight="true" spans="2:4">
      <c r="B3" s="4" t="s">
        <v>2</v>
      </c>
      <c r="C3" s="13" t="s">
        <v>219</v>
      </c>
      <c r="D3" s="14" t="s">
        <v>4</v>
      </c>
    </row>
    <row r="4" ht="24" customHeight="true" spans="2:5">
      <c r="B4" s="7" t="s">
        <v>220</v>
      </c>
      <c r="C4" s="15">
        <v>2253787</v>
      </c>
      <c r="D4" s="21">
        <f>C4/E4*100-100</f>
        <v>15.8284754267789</v>
      </c>
      <c r="E4">
        <v>1945797</v>
      </c>
    </row>
    <row r="5" ht="24" customHeight="true" spans="2:4">
      <c r="B5" s="7" t="s">
        <v>221</v>
      </c>
      <c r="C5" s="15"/>
      <c r="D5" s="21"/>
    </row>
    <row r="6" ht="24" customHeight="true" spans="2:5">
      <c r="B6" s="7" t="s">
        <v>222</v>
      </c>
      <c r="C6" s="15">
        <v>1310661</v>
      </c>
      <c r="D6" s="21">
        <f t="shared" ref="D6:D31" si="0">C6/E6*100-100</f>
        <v>26.6626722009345</v>
      </c>
      <c r="E6">
        <v>1034765</v>
      </c>
    </row>
    <row r="7" ht="24" customHeight="true" spans="2:5">
      <c r="B7" s="7" t="s">
        <v>223</v>
      </c>
      <c r="C7" s="15">
        <v>157608</v>
      </c>
      <c r="D7" s="21">
        <f t="shared" si="0"/>
        <v>-0.126103404791934</v>
      </c>
      <c r="E7">
        <v>157807</v>
      </c>
    </row>
    <row r="8" ht="24" customHeight="true" spans="2:5">
      <c r="B8" s="7" t="s">
        <v>224</v>
      </c>
      <c r="C8" s="15">
        <v>472335</v>
      </c>
      <c r="D8" s="21">
        <f t="shared" si="0"/>
        <v>7.99314089739926</v>
      </c>
      <c r="E8">
        <v>437375</v>
      </c>
    </row>
    <row r="9" ht="24" customHeight="true" spans="2:5">
      <c r="B9" s="7" t="s">
        <v>225</v>
      </c>
      <c r="C9" s="15">
        <v>172347</v>
      </c>
      <c r="D9" s="21">
        <f t="shared" si="0"/>
        <v>5.26871934571618</v>
      </c>
      <c r="E9">
        <v>163721</v>
      </c>
    </row>
    <row r="10" ht="24" customHeight="true" spans="2:5">
      <c r="B10" s="7" t="s">
        <v>226</v>
      </c>
      <c r="C10" s="15">
        <v>140836</v>
      </c>
      <c r="D10" s="21">
        <f t="shared" si="0"/>
        <v>-7.42330522122671</v>
      </c>
      <c r="E10">
        <v>152129</v>
      </c>
    </row>
    <row r="11" ht="24" customHeight="true" spans="2:4">
      <c r="B11" s="7" t="s">
        <v>227</v>
      </c>
      <c r="C11" s="15"/>
      <c r="D11" s="21"/>
    </row>
    <row r="12" ht="24" customHeight="true" spans="2:5">
      <c r="B12" s="7" t="s">
        <v>228</v>
      </c>
      <c r="C12" s="15">
        <v>323894</v>
      </c>
      <c r="D12" s="21">
        <f t="shared" si="0"/>
        <v>37.7235018730573</v>
      </c>
      <c r="E12">
        <v>235177</v>
      </c>
    </row>
    <row r="13" ht="24" customHeight="true" spans="2:5">
      <c r="B13" s="7" t="s">
        <v>229</v>
      </c>
      <c r="C13" s="15">
        <v>1164321</v>
      </c>
      <c r="D13" s="21">
        <f t="shared" si="0"/>
        <v>17.6118646139425</v>
      </c>
      <c r="E13">
        <v>989969</v>
      </c>
    </row>
    <row r="14" ht="24" customHeight="true" spans="2:5">
      <c r="B14" s="7" t="s">
        <v>230</v>
      </c>
      <c r="C14" s="15">
        <v>190761</v>
      </c>
      <c r="D14" s="21">
        <f t="shared" si="0"/>
        <v>10.434999073731</v>
      </c>
      <c r="E14">
        <v>172736</v>
      </c>
    </row>
    <row r="15" ht="24" customHeight="true" spans="2:5">
      <c r="B15" s="7" t="s">
        <v>231</v>
      </c>
      <c r="C15" s="15">
        <v>574801</v>
      </c>
      <c r="D15" s="21">
        <f t="shared" si="0"/>
        <v>4.90907166218899</v>
      </c>
      <c r="E15">
        <v>547904</v>
      </c>
    </row>
    <row r="16" ht="24" customHeight="true" spans="2:5">
      <c r="B16" s="7" t="s">
        <v>232</v>
      </c>
      <c r="C16" s="15">
        <v>10</v>
      </c>
      <c r="D16" s="21">
        <f t="shared" si="0"/>
        <v>-9.09090909090909</v>
      </c>
      <c r="E16">
        <v>11</v>
      </c>
    </row>
    <row r="17" ht="24" customHeight="true" spans="2:5">
      <c r="B17" s="7" t="s">
        <v>233</v>
      </c>
      <c r="C17" s="15">
        <v>1763635</v>
      </c>
      <c r="D17" s="21">
        <f t="shared" si="0"/>
        <v>17.4587560514768</v>
      </c>
      <c r="E17">
        <v>1501493</v>
      </c>
    </row>
    <row r="18" ht="24" customHeight="true" spans="2:4">
      <c r="B18" s="7" t="s">
        <v>221</v>
      </c>
      <c r="C18" s="15"/>
      <c r="D18" s="21"/>
    </row>
    <row r="19" ht="24" customHeight="true" spans="2:5">
      <c r="B19" s="7" t="s">
        <v>222</v>
      </c>
      <c r="C19" s="15">
        <v>1029639</v>
      </c>
      <c r="D19" s="21">
        <f t="shared" si="0"/>
        <v>25.2832332946807</v>
      </c>
      <c r="E19">
        <v>821849</v>
      </c>
    </row>
    <row r="20" ht="24" customHeight="true" spans="2:5">
      <c r="B20" s="7" t="s">
        <v>223</v>
      </c>
      <c r="C20" s="15">
        <v>156274</v>
      </c>
      <c r="D20" s="21">
        <f t="shared" si="0"/>
        <v>11.9810252662052</v>
      </c>
      <c r="E20">
        <v>139554</v>
      </c>
    </row>
    <row r="21" ht="24" customHeight="true" spans="2:5">
      <c r="B21" s="7" t="s">
        <v>224</v>
      </c>
      <c r="C21" s="15">
        <v>257385</v>
      </c>
      <c r="D21" s="21">
        <f t="shared" si="0"/>
        <v>10.014276188685</v>
      </c>
      <c r="E21">
        <v>233956</v>
      </c>
    </row>
    <row r="22" ht="24" customHeight="true" spans="2:5">
      <c r="B22" s="7" t="s">
        <v>225</v>
      </c>
      <c r="C22" s="15">
        <v>160198</v>
      </c>
      <c r="D22" s="21">
        <f t="shared" si="0"/>
        <v>-0.0156032529661729</v>
      </c>
      <c r="E22">
        <v>160223</v>
      </c>
    </row>
    <row r="23" ht="24" customHeight="true" spans="2:5">
      <c r="B23" s="7" t="s">
        <v>226</v>
      </c>
      <c r="C23" s="15">
        <v>160139</v>
      </c>
      <c r="D23" s="21">
        <f t="shared" si="0"/>
        <v>9.75114967343107</v>
      </c>
      <c r="E23">
        <v>145911</v>
      </c>
    </row>
    <row r="24" ht="24" customHeight="true" spans="2:4">
      <c r="B24" s="7" t="s">
        <v>234</v>
      </c>
      <c r="C24" s="15"/>
      <c r="D24" s="21"/>
    </row>
    <row r="25" ht="24" customHeight="true" spans="2:5">
      <c r="B25" s="7" t="s">
        <v>235</v>
      </c>
      <c r="C25" s="15">
        <v>948439</v>
      </c>
      <c r="D25" s="21">
        <f t="shared" si="0"/>
        <v>15.4862606954948</v>
      </c>
      <c r="E25">
        <v>821257</v>
      </c>
    </row>
    <row r="26" ht="24" customHeight="true" spans="2:5">
      <c r="B26" s="7" t="s">
        <v>236</v>
      </c>
      <c r="C26" s="15">
        <v>164355</v>
      </c>
      <c r="D26" s="21">
        <f t="shared" si="0"/>
        <v>8.57616615909045</v>
      </c>
      <c r="E26">
        <v>151373</v>
      </c>
    </row>
    <row r="27" ht="24" customHeight="true" spans="2:5">
      <c r="B27" s="7" t="s">
        <v>237</v>
      </c>
      <c r="C27" s="15">
        <v>666858</v>
      </c>
      <c r="D27" s="21">
        <f t="shared" si="0"/>
        <v>15.8703157660624</v>
      </c>
      <c r="E27">
        <v>575521</v>
      </c>
    </row>
    <row r="28" ht="24" customHeight="true" spans="2:5">
      <c r="B28" s="7" t="s">
        <v>238</v>
      </c>
      <c r="C28" s="15">
        <v>117226</v>
      </c>
      <c r="D28" s="21">
        <f t="shared" si="0"/>
        <v>24.2287761092801</v>
      </c>
      <c r="E28">
        <v>94363</v>
      </c>
    </row>
    <row r="29" ht="24" customHeight="true" spans="2:5">
      <c r="B29" s="7" t="s">
        <v>239</v>
      </c>
      <c r="C29" s="15">
        <v>815196</v>
      </c>
      <c r="D29" s="21">
        <f t="shared" si="0"/>
        <v>19.840173116389</v>
      </c>
      <c r="E29">
        <v>680236</v>
      </c>
    </row>
    <row r="30" ht="24" customHeight="true" spans="2:5">
      <c r="B30" s="7" t="s">
        <v>236</v>
      </c>
      <c r="C30" s="15">
        <v>430992</v>
      </c>
      <c r="D30" s="21">
        <f t="shared" si="0"/>
        <v>11.8904647304844</v>
      </c>
      <c r="E30">
        <v>385191</v>
      </c>
    </row>
    <row r="31" ht="24" customHeight="true" spans="2:5">
      <c r="B31" s="7" t="s">
        <v>237</v>
      </c>
      <c r="C31" s="15">
        <v>384204</v>
      </c>
      <c r="D31" s="21">
        <f t="shared" si="0"/>
        <v>30.2187801860733</v>
      </c>
      <c r="E31">
        <v>295045</v>
      </c>
    </row>
  </sheetData>
  <mergeCells count="2">
    <mergeCell ref="B1:D1"/>
    <mergeCell ref="C2:D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2"/>
  <sheetViews>
    <sheetView workbookViewId="0">
      <selection activeCell="L5" sqref="L5"/>
    </sheetView>
  </sheetViews>
  <sheetFormatPr defaultColWidth="9" defaultRowHeight="13.5" outlineLevelCol="4"/>
  <cols>
    <col min="1" max="1" width="5.24761904761905" customWidth="true"/>
    <col min="2" max="2" width="23.5047619047619" customWidth="true"/>
    <col min="3" max="3" width="13.8761904761905" customWidth="true"/>
    <col min="4" max="4" width="16.8761904761905" customWidth="true"/>
    <col min="5" max="5" width="23.752380952381" customWidth="true"/>
  </cols>
  <sheetData>
    <row r="1" ht="21" spans="2:5">
      <c r="B1" s="1" t="s">
        <v>240</v>
      </c>
      <c r="C1" s="1"/>
      <c r="D1" s="1"/>
      <c r="E1" s="1"/>
    </row>
    <row r="2" spans="3:5">
      <c r="C2" s="3"/>
      <c r="D2" s="3"/>
      <c r="E2" s="3"/>
    </row>
    <row r="3" ht="56.25" customHeight="true" spans="2:5">
      <c r="B3" s="4" t="s">
        <v>2</v>
      </c>
      <c r="C3" s="13" t="s">
        <v>71</v>
      </c>
      <c r="D3" s="14" t="s">
        <v>3</v>
      </c>
      <c r="E3" s="14" t="s">
        <v>4</v>
      </c>
    </row>
    <row r="4" ht="56.25" customHeight="true" spans="2:5">
      <c r="B4" s="7" t="s">
        <v>241</v>
      </c>
      <c r="C4" s="15" t="s">
        <v>242</v>
      </c>
      <c r="D4" s="16">
        <v>144.26</v>
      </c>
      <c r="E4" s="9">
        <v>25.2</v>
      </c>
    </row>
    <row r="5" ht="56.25" customHeight="true" spans="2:5">
      <c r="B5" s="7" t="s">
        <v>243</v>
      </c>
      <c r="C5" s="15" t="s">
        <v>244</v>
      </c>
      <c r="D5" s="16">
        <v>35070</v>
      </c>
      <c r="E5" s="9">
        <v>22.5</v>
      </c>
    </row>
    <row r="6" ht="56.25" customHeight="true" spans="2:5">
      <c r="B6" s="7" t="s">
        <v>245</v>
      </c>
      <c r="C6" s="15" t="s">
        <v>246</v>
      </c>
      <c r="D6" s="16">
        <v>22.62</v>
      </c>
      <c r="E6" s="9">
        <v>-39.6</v>
      </c>
    </row>
    <row r="7" ht="56.25" customHeight="true" spans="2:5">
      <c r="B7" s="7" t="s">
        <v>247</v>
      </c>
      <c r="C7" s="15" t="s">
        <v>248</v>
      </c>
      <c r="D7" s="16">
        <v>4057.7</v>
      </c>
      <c r="E7" s="9">
        <v>-33.8</v>
      </c>
    </row>
    <row r="8" ht="56.25" customHeight="true" spans="2:5">
      <c r="B8" s="7" t="s">
        <v>249</v>
      </c>
      <c r="C8" s="15" t="s">
        <v>250</v>
      </c>
      <c r="D8" s="16">
        <v>2232.1</v>
      </c>
      <c r="E8" s="16">
        <v>3.7</v>
      </c>
    </row>
    <row r="9" ht="56.25" customHeight="true" spans="2:5">
      <c r="B9" s="7" t="s">
        <v>251</v>
      </c>
      <c r="C9" s="15" t="s">
        <v>250</v>
      </c>
      <c r="D9" s="16">
        <v>19571.9</v>
      </c>
      <c r="E9" s="16">
        <v>11.9</v>
      </c>
    </row>
    <row r="10" ht="17.25" customHeight="true" spans="2:5">
      <c r="B10" s="19" t="s">
        <v>252</v>
      </c>
      <c r="C10" s="19"/>
      <c r="D10" s="19"/>
      <c r="E10" s="19"/>
    </row>
    <row r="11" ht="15.75" customHeight="true" spans="2:5">
      <c r="B11" s="20" t="s">
        <v>253</v>
      </c>
      <c r="C11" s="20"/>
      <c r="D11" s="20"/>
      <c r="E11" s="20"/>
    </row>
    <row r="12" ht="18.75" customHeight="true" spans="2:5">
      <c r="B12" s="20" t="s">
        <v>254</v>
      </c>
      <c r="C12" s="20"/>
      <c r="D12" s="20"/>
      <c r="E12" s="20"/>
    </row>
  </sheetData>
  <mergeCells count="5">
    <mergeCell ref="B1:E1"/>
    <mergeCell ref="C2:E2"/>
    <mergeCell ref="B10:E10"/>
    <mergeCell ref="B11:E11"/>
    <mergeCell ref="B12:E12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J12" sqref="J12"/>
    </sheetView>
  </sheetViews>
  <sheetFormatPr defaultColWidth="9" defaultRowHeight="13.5" outlineLevelCol="2"/>
  <cols>
    <col min="1" max="1" width="31.5714285714286" customWidth="true"/>
    <col min="2" max="2" width="20.6285714285714" customWidth="true"/>
    <col min="3" max="3" width="20.247619047619" customWidth="true"/>
  </cols>
  <sheetData>
    <row r="1" ht="21" spans="1:3">
      <c r="A1" s="1" t="s">
        <v>255</v>
      </c>
      <c r="B1" s="1"/>
      <c r="C1" s="1"/>
    </row>
    <row r="2" spans="2:3">
      <c r="B2" s="3" t="s">
        <v>256</v>
      </c>
      <c r="C2" s="3"/>
    </row>
    <row r="3" ht="20.25" customHeight="true" spans="1:3">
      <c r="A3" s="4" t="s">
        <v>2</v>
      </c>
      <c r="B3" s="13" t="s">
        <v>3</v>
      </c>
      <c r="C3" s="14" t="s">
        <v>4</v>
      </c>
    </row>
    <row r="4" ht="20.25" customHeight="true" spans="1:3">
      <c r="A4" s="7" t="s">
        <v>257</v>
      </c>
      <c r="B4" s="15">
        <v>10260</v>
      </c>
      <c r="C4" s="16">
        <v>6.5</v>
      </c>
    </row>
    <row r="5" ht="20.25" customHeight="true" spans="1:3">
      <c r="A5" s="7" t="s">
        <v>258</v>
      </c>
      <c r="B5" s="15">
        <v>11764</v>
      </c>
      <c r="C5" s="16">
        <v>7.2</v>
      </c>
    </row>
    <row r="6" ht="20.25" customHeight="true" spans="1:3">
      <c r="A6" s="7" t="s">
        <v>259</v>
      </c>
      <c r="B6" s="15">
        <v>9703</v>
      </c>
      <c r="C6" s="16">
        <v>6.7</v>
      </c>
    </row>
    <row r="7" ht="20.25" customHeight="true" spans="1:3">
      <c r="A7" s="7" t="s">
        <v>260</v>
      </c>
      <c r="B7" s="15">
        <v>9769</v>
      </c>
      <c r="C7" s="16">
        <v>6.8</v>
      </c>
    </row>
    <row r="8" ht="20.25" customHeight="true" spans="1:3">
      <c r="A8" s="7" t="s">
        <v>261</v>
      </c>
      <c r="B8" s="15">
        <v>9777</v>
      </c>
      <c r="C8" s="16">
        <v>5.9</v>
      </c>
    </row>
    <row r="9" ht="20.25" customHeight="true" spans="1:3">
      <c r="A9" s="7" t="s">
        <v>262</v>
      </c>
      <c r="B9" s="15">
        <v>9448</v>
      </c>
      <c r="C9" s="16">
        <v>6.1</v>
      </c>
    </row>
    <row r="10" ht="20.25" customHeight="true" spans="1:3">
      <c r="A10" s="7" t="s">
        <v>263</v>
      </c>
      <c r="B10" s="15">
        <v>17853</v>
      </c>
      <c r="C10" s="16">
        <v>5.3</v>
      </c>
    </row>
    <row r="11" ht="20.25" customHeight="true" spans="1:3">
      <c r="A11" s="7" t="s">
        <v>258</v>
      </c>
      <c r="B11" s="15">
        <v>17149</v>
      </c>
      <c r="C11" s="16">
        <v>5.9</v>
      </c>
    </row>
    <row r="12" ht="20.25" customHeight="true" spans="1:3">
      <c r="A12" s="7" t="s">
        <v>259</v>
      </c>
      <c r="B12" s="15">
        <v>18055</v>
      </c>
      <c r="C12" s="16">
        <v>5.4</v>
      </c>
    </row>
    <row r="13" ht="20.25" customHeight="true" spans="1:3">
      <c r="A13" s="7" t="s">
        <v>260</v>
      </c>
      <c r="B13" s="15">
        <v>16633</v>
      </c>
      <c r="C13" s="16">
        <v>5.3</v>
      </c>
    </row>
    <row r="14" ht="20.25" customHeight="true" spans="1:3">
      <c r="A14" s="7" t="s">
        <v>261</v>
      </c>
      <c r="B14" s="15">
        <v>20196</v>
      </c>
      <c r="C14" s="16">
        <v>4.8</v>
      </c>
    </row>
    <row r="15" ht="20.25" customHeight="true" spans="1:3">
      <c r="A15" s="7" t="s">
        <v>262</v>
      </c>
      <c r="B15" s="15">
        <v>18843</v>
      </c>
      <c r="C15" s="16">
        <v>4.3</v>
      </c>
    </row>
    <row r="16" ht="20.25" customHeight="true" spans="1:3">
      <c r="A16" s="7" t="s">
        <v>264</v>
      </c>
      <c r="B16" s="15">
        <v>5715</v>
      </c>
      <c r="C16" s="16">
        <v>6.5</v>
      </c>
    </row>
    <row r="17" ht="20.25" customHeight="true" spans="1:3">
      <c r="A17" s="7" t="s">
        <v>258</v>
      </c>
      <c r="B17" s="15">
        <v>7384</v>
      </c>
      <c r="C17" s="16">
        <v>6.3</v>
      </c>
    </row>
    <row r="18" ht="20.25" customHeight="true" spans="1:3">
      <c r="A18" s="7" t="s">
        <v>259</v>
      </c>
      <c r="B18" s="15">
        <v>5569</v>
      </c>
      <c r="C18" s="16">
        <v>7.5</v>
      </c>
    </row>
    <row r="19" ht="20.25" customHeight="true" spans="1:3">
      <c r="A19" s="7" t="s">
        <v>260</v>
      </c>
      <c r="B19" s="15">
        <v>5211</v>
      </c>
      <c r="C19" s="16">
        <v>7.1</v>
      </c>
    </row>
    <row r="20" ht="20.25" customHeight="true" spans="1:3">
      <c r="A20" s="7" t="s">
        <v>261</v>
      </c>
      <c r="B20" s="15">
        <v>4827</v>
      </c>
      <c r="C20" s="16">
        <v>6</v>
      </c>
    </row>
    <row r="21" ht="20.25" customHeight="true" spans="1:3">
      <c r="A21" s="7" t="s">
        <v>262</v>
      </c>
      <c r="B21" s="15">
        <v>5139</v>
      </c>
      <c r="C21" s="16">
        <v>7.3</v>
      </c>
    </row>
    <row r="22" ht="20.25" customHeight="true" spans="1:3">
      <c r="A22" s="17" t="s">
        <v>265</v>
      </c>
      <c r="B22" s="15">
        <v>6643</v>
      </c>
      <c r="C22" s="9">
        <v>-2.2</v>
      </c>
    </row>
    <row r="23" ht="20.25" customHeight="true" spans="1:3">
      <c r="A23" s="17" t="s">
        <v>266</v>
      </c>
      <c r="B23" s="15">
        <v>8489</v>
      </c>
      <c r="C23" s="9">
        <v>-4</v>
      </c>
    </row>
    <row r="24" ht="20.25" customHeight="true" spans="1:3">
      <c r="A24" s="17" t="s">
        <v>267</v>
      </c>
      <c r="B24" s="18">
        <v>5539</v>
      </c>
      <c r="C24" s="9">
        <v>-1.1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L10" sqref="L10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32" customHeight="true" spans="1:3">
      <c r="A1" s="1" t="s">
        <v>268</v>
      </c>
      <c r="B1" s="1"/>
      <c r="C1" s="1"/>
    </row>
    <row r="2" ht="23.25" customHeight="true" spans="1:3">
      <c r="A2" s="2" t="s">
        <v>269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270</v>
      </c>
      <c r="C4" s="6" t="s">
        <v>271</v>
      </c>
    </row>
    <row r="5" ht="34.5" customHeight="true" spans="1:3">
      <c r="A5" s="7" t="s">
        <v>272</v>
      </c>
      <c r="B5" s="8">
        <v>102.8</v>
      </c>
      <c r="C5" s="9">
        <v>102.3</v>
      </c>
    </row>
    <row r="6" ht="34.5" customHeight="true" spans="1:3">
      <c r="A6" s="7" t="s">
        <v>273</v>
      </c>
      <c r="B6" s="8">
        <v>101.9</v>
      </c>
      <c r="C6" s="9">
        <v>99.9</v>
      </c>
    </row>
    <row r="7" ht="34.5" customHeight="true" spans="1:3">
      <c r="A7" s="7" t="s">
        <v>274</v>
      </c>
      <c r="B7" s="8">
        <v>100</v>
      </c>
      <c r="C7" s="9">
        <v>100.1</v>
      </c>
    </row>
    <row r="8" ht="34.5" customHeight="true" spans="1:3">
      <c r="A8" s="7" t="s">
        <v>275</v>
      </c>
      <c r="B8" s="8">
        <v>101.5</v>
      </c>
      <c r="C8" s="9">
        <v>101.3</v>
      </c>
    </row>
    <row r="9" ht="34.5" customHeight="true" spans="1:3">
      <c r="A9" s="7" t="s">
        <v>276</v>
      </c>
      <c r="B9" s="8">
        <v>99.9</v>
      </c>
      <c r="C9" s="9">
        <v>99.3</v>
      </c>
    </row>
    <row r="10" ht="34.5" customHeight="true" spans="1:3">
      <c r="A10" s="7" t="s">
        <v>277</v>
      </c>
      <c r="B10" s="8">
        <v>109.7</v>
      </c>
      <c r="C10" s="9">
        <v>109.6</v>
      </c>
    </row>
    <row r="11" ht="34.5" customHeight="true" spans="1:3">
      <c r="A11" s="7" t="s">
        <v>278</v>
      </c>
      <c r="B11" s="8">
        <v>100.5</v>
      </c>
      <c r="C11" s="9">
        <v>101.1</v>
      </c>
    </row>
    <row r="12" ht="34.5" customHeight="true" spans="1:3">
      <c r="A12" s="7" t="s">
        <v>279</v>
      </c>
      <c r="B12" s="8">
        <v>100.7</v>
      </c>
      <c r="C12" s="9">
        <v>101.7</v>
      </c>
    </row>
    <row r="13" ht="34.5" customHeight="true" spans="1:3">
      <c r="A13" s="7" t="s">
        <v>280</v>
      </c>
      <c r="B13" s="8">
        <v>97.8</v>
      </c>
      <c r="C13" s="9">
        <v>100</v>
      </c>
    </row>
    <row r="14" ht="34.5" customHeight="true" spans="1:3">
      <c r="A14" s="10" t="s">
        <v>281</v>
      </c>
      <c r="B14" s="11">
        <v>103.3</v>
      </c>
      <c r="C14" s="12">
        <v>102.5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GDP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2018-03-06T18:31:00Z</dcterms:created>
  <cp:lastPrinted>2022-07-23T22:46:00Z</cp:lastPrinted>
  <dcterms:modified xsi:type="dcterms:W3CDTF">2022-08-25T16:13:43Z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