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3" activeTab="9"/>
  </bookViews>
  <sheets>
    <sheet name="GDP" sheetId="7" r:id="rId1"/>
    <sheet name="农业总产值增加值" sheetId="10" r:id="rId2"/>
    <sheet name="工业增加值" sheetId="11" r:id="rId3"/>
    <sheet name="工业总产值" sheetId="12" r:id="rId4"/>
    <sheet name="主要工业产品产量" sheetId="13" r:id="rId5"/>
    <sheet name="规模以上工业企业经济效益" sheetId="14" r:id="rId6"/>
    <sheet name="固定资产投资" sheetId="15" r:id="rId7"/>
    <sheet name="批零业" sheetId="16" r:id="rId8"/>
    <sheet name="住餐业" sheetId="17" r:id="rId9"/>
    <sheet name="零售总额" sheetId="18" r:id="rId10"/>
    <sheet name="财政" sheetId="4" r:id="rId11"/>
    <sheet name="金融" sheetId="5" r:id="rId12"/>
    <sheet name="运输邮电" sheetId="8" r:id="rId13"/>
    <sheet name="人民生活" sheetId="9" r:id="rId14"/>
    <sheet name="价格" sheetId="6" r:id="rId15"/>
  </sheets>
  <definedNames>
    <definedName name="_xlnm.Print_Area" localSheetId="7">批零业!$A:$D</definedName>
    <definedName name="_xlnm.Print_Area" localSheetId="8">住餐业!$A:$D</definedName>
    <definedName name="_xlnm.Print_Area" localSheetId="9">零售总额!$A$1:$D$27</definedName>
  </definedNames>
  <calcPr calcId="144525"/>
</workbook>
</file>

<file path=xl/sharedStrings.xml><?xml version="1.0" encoding="utf-8"?>
<sst xmlns="http://schemas.openxmlformats.org/spreadsheetml/2006/main" count="446" uniqueCount="276">
  <si>
    <t>地区生产总值</t>
  </si>
  <si>
    <t>单位：万元</t>
  </si>
  <si>
    <t>指标名称</t>
  </si>
  <si>
    <t>前三季度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</si>
  <si>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</si>
  <si>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</si>
  <si>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</si>
  <si>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</si>
  <si>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</si>
  <si>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</si>
  <si>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</si>
  <si>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</si>
  <si>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</si>
  <si>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</si>
  <si>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</si>
  <si>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</si>
  <si>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</si>
  <si>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</si>
  <si>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</si>
  <si>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</si>
  <si>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一、农业总产值</t>
  </si>
  <si>
    <t>4.66</t>
  </si>
  <si>
    <t xml:space="preserve">        共和县</t>
  </si>
  <si>
    <t>4.7</t>
  </si>
  <si>
    <t xml:space="preserve">        同德县</t>
  </si>
  <si>
    <t>4.65</t>
  </si>
  <si>
    <t xml:space="preserve">        贵德县</t>
  </si>
  <si>
    <t>4.56</t>
  </si>
  <si>
    <t xml:space="preserve">        兴海县</t>
  </si>
  <si>
    <t xml:space="preserve">        贵南县</t>
  </si>
  <si>
    <t>4.75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</si>
  <si>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</si>
  <si>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</si>
  <si>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</si>
  <si>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</si>
  <si>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</si>
  <si>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</si>
  <si>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</si>
  <si>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单位：%</t>
  </si>
  <si>
    <t>2022年1-11月</t>
  </si>
  <si>
    <t>2021年1-11月</t>
  </si>
  <si>
    <t>同比提高、回落(+、-）百分点</t>
  </si>
  <si>
    <t>规模以上工业增加值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</si>
  <si>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</si>
  <si>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</si>
  <si>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</si>
  <si>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</si>
  <si>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</si>
  <si>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</si>
  <si>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  其中：光伏发电</t>
  </si>
  <si>
    <t xml:space="preserve">            风力发电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</si>
  <si>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</si>
  <si>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</si>
  <si>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</si>
  <si>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</si>
  <si>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</si>
  <si>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</si>
  <si>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</si>
  <si>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</si>
  <si>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</si>
  <si>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</si>
  <si>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</si>
  <si>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</si>
  <si>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</si>
  <si>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</si>
  <si>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</si>
  <si>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</si>
  <si>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</si>
  <si>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二、规模以上工业产销率（%）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</si>
  <si>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</si>
  <si>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</si>
  <si>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</si>
  <si>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t xml:space="preserve"> 股份制企业</t>
  </si>
  <si>
    <t>主要工业产品产量</t>
  </si>
  <si>
    <t>单位</t>
  </si>
  <si>
    <t>1-11月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</si>
  <si>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</si>
  <si>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</si>
  <si>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</si>
  <si>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</si>
  <si>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</si>
  <si>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</si>
  <si>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</si>
  <si>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</si>
  <si>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</si>
  <si>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</si>
  <si>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</si>
  <si>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</si>
  <si>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</si>
  <si>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</si>
  <si>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</si>
  <si>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</si>
  <si>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</si>
  <si>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</si>
  <si>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</si>
  <si>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</si>
  <si>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</si>
  <si>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商品混凝土</t>
  </si>
  <si>
    <t>立方米</t>
  </si>
  <si>
    <t>塑料管制品</t>
  </si>
  <si>
    <t>风机</t>
  </si>
  <si>
    <t>台</t>
  </si>
  <si>
    <t>自来水</t>
  </si>
  <si>
    <t>纯净水</t>
  </si>
  <si>
    <t xml:space="preserve">注：1.“-”表示该指标当期无此数据；2.1-3月、1-6月、1-9月为全部工业主要产品产量，其余月份为规上工业主要产品产量。
 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</si>
  <si>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</si>
  <si>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</si>
  <si>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</si>
  <si>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</si>
  <si>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</si>
  <si>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</si>
  <si>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</si>
  <si>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</si>
  <si>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</si>
  <si>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</si>
  <si>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</si>
  <si>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</si>
  <si>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</si>
  <si>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</si>
  <si>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</si>
  <si>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</si>
  <si>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</si>
  <si>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</si>
  <si>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</si>
  <si>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</si>
  <si>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</si>
  <si>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</si>
  <si>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</si>
  <si>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</si>
  <si>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</si>
  <si>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</si>
  <si>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</si>
  <si>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</si>
  <si>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</si>
  <si>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</si>
  <si>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</si>
  <si>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</si>
  <si>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</si>
  <si>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</si>
  <si>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</si>
  <si>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</si>
  <si>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</si>
  <si>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</si>
  <si>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</si>
  <si>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</si>
  <si>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</si>
  <si>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</si>
  <si>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</si>
  <si>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</si>
  <si>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</si>
  <si>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</si>
  <si>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</si>
  <si>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海南州限额以上批发和零售业商品销售情况表</t>
  </si>
  <si>
    <r>
      <t>1-11</t>
    </r>
    <r>
      <rPr>
        <sz val="12"/>
        <rFont val="宋体"/>
        <charset val="134"/>
      </rPr>
      <t>月</t>
    </r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</si>
  <si>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</si>
  <si>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</si>
  <si>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</si>
  <si>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</si>
  <si>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</si>
  <si>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</si>
  <si>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</si>
  <si>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</si>
  <si>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</si>
  <si>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</si>
  <si>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</si>
  <si>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</si>
  <si>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</si>
  <si>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注：“-”表示该指标本地区当期无数据。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</si>
  <si>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</si>
  <si>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</si>
  <si>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</si>
  <si>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</si>
  <si>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</si>
  <si>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</si>
  <si>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</si>
  <si>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</si>
  <si>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</si>
  <si>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</si>
  <si>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</si>
  <si>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</si>
  <si>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</si>
  <si>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</si>
  <si>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</si>
  <si>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</si>
  <si>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</si>
  <si>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</si>
  <si>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</si>
  <si>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</si>
  <si>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</si>
  <si>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</si>
  <si>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</si>
  <si>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</si>
  <si>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</si>
  <si>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</si>
  <si>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</si>
  <si>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</si>
  <si>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</si>
  <si>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</si>
  <si>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</si>
  <si>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</si>
  <si>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</si>
  <si>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</si>
  <si>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</si>
  <si>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</si>
  <si>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</si>
  <si>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</si>
  <si>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</si>
  <si>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</si>
  <si>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</si>
  <si>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</si>
  <si>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</si>
  <si>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</si>
  <si>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</si>
  <si>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11月末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</si>
  <si>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</si>
  <si>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</si>
  <si>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</si>
  <si>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</si>
  <si>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</si>
  <si>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</si>
  <si>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</si>
  <si>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</si>
  <si>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</si>
  <si>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</si>
  <si>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</si>
  <si>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</si>
  <si>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</si>
  <si>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</si>
  <si>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</si>
  <si>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</si>
  <si>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</si>
  <si>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</si>
  <si>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</si>
  <si>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</si>
  <si>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</si>
  <si>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</si>
  <si>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</si>
  <si>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</si>
  <si>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</si>
  <si>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</si>
  <si>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</si>
  <si>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</si>
  <si>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</si>
  <si>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</si>
  <si>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</si>
  <si>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</si>
  <si>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注：公路指标数据来自州交通运输局，邮政业务量来自州邮政管理局，通讯营业收入来自</t>
  </si>
  <si>
    <t>中国电信集团公司海南州分公司、中国移动通信集团青海有限公司海南分公司、中国联通</t>
  </si>
  <si>
    <t>网络通信有限公司海南州分公司，中国铁通有限公司青海分公司海南州支撑服务中心。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</si>
  <si>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</si>
  <si>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</si>
  <si>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</si>
  <si>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</si>
  <si>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</si>
  <si>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</si>
  <si>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</si>
  <si>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</si>
  <si>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</si>
  <si>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</si>
  <si>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</si>
  <si>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</si>
  <si>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</si>
  <si>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</si>
  <si>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（11月）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</si>
  <si>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</si>
  <si>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</si>
  <si>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</si>
  <si>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</si>
  <si>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</si>
  <si>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</si>
  <si>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</si>
  <si>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</si>
  <si>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</si>
  <si>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</si>
  <si>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</si>
  <si>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商品零售价格指数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</si>
</sst>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0_ "/>
    <numFmt numFmtId="41" formatCode="_ * #,##0_ ;_ * \-#,##0_ ;_ * &quot;-&quot;_ ;_ @_ "/>
    <numFmt numFmtId="178" formatCode="#,##0_ "/>
    <numFmt numFmtId="179" formatCode="0.0"/>
    <numFmt numFmtId="43" formatCode="_ * #,##0.00_ ;_ * \-#,##0.00_ ;_ * &quot;-&quot;??_ ;_ @_ "/>
    <numFmt numFmtId="180" formatCode="0.00_ "/>
    <numFmt numFmtId="42" formatCode="_ &quot;￥&quot;* #,##0_ ;_ &quot;￥&quot;* \-#,##0_ ;_ &quot;￥&quot;* &quot;-&quot;_ ;_ @_ "/>
    <numFmt numFmtId="181" formatCode="0.0_ "/>
    <numFmt numFmtId="44" formatCode="_ &quot;￥&quot;* #,##0.00_ ;_ &quot;￥&quot;* \-#,##0.00_ ;_ &quot;￥&quot;* &quot;-&quot;??_ ;_ @_ "/>
    <numFmt numFmtId="182" formatCode="0.0_);[Red]\(0.0\)"/>
  </numFmts>
  <fonts count="4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44" fillId="28" borderId="36" applyNumberFormat="false" applyAlignment="false" applyProtection="false">
      <alignment vertical="center"/>
    </xf>
    <xf numFmtId="0" fontId="33" fillId="14" borderId="31" applyNumberFormat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5" fillId="0" borderId="33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0" fillId="0" borderId="33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34" fillId="0" borderId="32" applyNumberFormat="false" applyFill="false" applyAlignment="false" applyProtection="false">
      <alignment vertical="center"/>
    </xf>
    <xf numFmtId="0" fontId="31" fillId="0" borderId="30" applyNumberFormat="false" applyFill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38" fillId="0" borderId="3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0" fillId="23" borderId="35" applyNumberFormat="false" applyFont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41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42" fillId="27" borderId="0" applyNumberFormat="false" applyBorder="false" applyAlignment="false" applyProtection="false">
      <alignment vertical="center"/>
    </xf>
    <xf numFmtId="0" fontId="43" fillId="28" borderId="29" applyNumberForma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3" fillId="0" borderId="0"/>
    <xf numFmtId="9" fontId="0" fillId="0" borderId="0" applyFon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9" fillId="8" borderId="29" applyNumberFormat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1" fontId="0" fillId="0" borderId="3" xfId="0" applyNumberFormat="true" applyBorder="true">
      <alignment vertical="center"/>
    </xf>
    <xf numFmtId="181" fontId="0" fillId="0" borderId="4" xfId="0" applyNumberFormat="true" applyBorder="true">
      <alignment vertical="center"/>
    </xf>
    <xf numFmtId="0" fontId="0" fillId="0" borderId="2" xfId="0" applyFont="true" applyFill="true" applyBorder="true" applyAlignment="true">
      <alignment horizontal="left" vertical="center"/>
    </xf>
    <xf numFmtId="181" fontId="0" fillId="0" borderId="3" xfId="0" applyNumberFormat="true" applyFill="true" applyBorder="true">
      <alignment vertical="center"/>
    </xf>
    <xf numFmtId="181" fontId="0" fillId="0" borderId="4" xfId="0" applyNumberFormat="true" applyFont="true" applyFill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2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0" fontId="0" fillId="0" borderId="3" xfId="0" applyFont="true" applyBorder="true">
      <alignment vertical="center"/>
    </xf>
    <xf numFmtId="0" fontId="0" fillId="0" borderId="5" xfId="0" applyBorder="true" applyAlignment="true">
      <alignment vertical="center"/>
    </xf>
    <xf numFmtId="0" fontId="0" fillId="0" borderId="0" xfId="0" applyAlignment="true">
      <alignment vertical="center"/>
    </xf>
    <xf numFmtId="179" fontId="0" fillId="0" borderId="4" xfId="0" applyNumberFormat="true" applyBorder="true">
      <alignment vertical="center"/>
    </xf>
    <xf numFmtId="0" fontId="0" fillId="2" borderId="3" xfId="0" applyFill="true" applyBorder="true">
      <alignment vertical="center"/>
    </xf>
    <xf numFmtId="179" fontId="0" fillId="2" borderId="4" xfId="0" applyNumberFormat="true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0" fontId="0" fillId="2" borderId="0" xfId="0" applyFill="true" applyBorder="true">
      <alignment vertical="center"/>
    </xf>
    <xf numFmtId="0" fontId="0" fillId="0" borderId="0" xfId="0" applyBorder="true">
      <alignment vertical="center"/>
    </xf>
    <xf numFmtId="0" fontId="0" fillId="0" borderId="0" xfId="0" applyFill="true" applyBorder="true">
      <alignment vertical="center"/>
    </xf>
    <xf numFmtId="0" fontId="3" fillId="0" borderId="0" xfId="0" applyFont="true" applyFill="true" applyBorder="true" applyAlignment="true">
      <alignment vertical="center"/>
    </xf>
    <xf numFmtId="182" fontId="3" fillId="0" borderId="0" xfId="0" applyNumberFormat="true" applyFont="true" applyFill="true" applyBorder="true" applyAlignment="true">
      <alignment vertical="center"/>
    </xf>
    <xf numFmtId="0" fontId="4" fillId="0" borderId="0" xfId="40" applyFont="true" applyAlignment="true">
      <alignment horizontal="center"/>
    </xf>
    <xf numFmtId="0" fontId="3" fillId="0" borderId="0" xfId="40" applyAlignment="true">
      <alignment horizontal="center"/>
    </xf>
    <xf numFmtId="0" fontId="3" fillId="0" borderId="2" xfId="40" applyBorder="true" applyAlignment="true">
      <alignment horizontal="center" vertical="center"/>
    </xf>
    <xf numFmtId="0" fontId="3" fillId="0" borderId="6" xfId="40" applyFont="true" applyBorder="true" applyAlignment="true">
      <alignment horizontal="center" vertical="center"/>
    </xf>
    <xf numFmtId="182" fontId="3" fillId="0" borderId="6" xfId="40" applyNumberFormat="true" applyFont="true" applyBorder="true" applyAlignment="true">
      <alignment horizontal="center" vertical="center"/>
    </xf>
    <xf numFmtId="0" fontId="3" fillId="0" borderId="4" xfId="40" applyBorder="true" applyAlignment="true">
      <alignment horizontal="center" vertical="center"/>
    </xf>
    <xf numFmtId="0" fontId="3" fillId="0" borderId="7" xfId="40" applyBorder="true" applyAlignment="true">
      <alignment horizontal="center" vertical="center"/>
    </xf>
    <xf numFmtId="182" fontId="3" fillId="0" borderId="7" xfId="40" applyNumberFormat="true" applyFont="true" applyBorder="true" applyAlignment="true">
      <alignment horizontal="center" vertical="center"/>
    </xf>
    <xf numFmtId="0" fontId="3" fillId="0" borderId="2" xfId="40" applyBorder="true"/>
    <xf numFmtId="181" fontId="3" fillId="0" borderId="3" xfId="40" applyNumberFormat="true" applyBorder="true" applyAlignment="true">
      <alignment horizontal="center"/>
    </xf>
    <xf numFmtId="182" fontId="3" fillId="0" borderId="4" xfId="40" applyNumberFormat="true" applyBorder="true" applyAlignment="true">
      <alignment horizontal="center"/>
    </xf>
    <xf numFmtId="181" fontId="3" fillId="0" borderId="4" xfId="40" applyNumberFormat="true" applyBorder="true" applyAlignment="true">
      <alignment horizontal="center"/>
    </xf>
    <xf numFmtId="0" fontId="3" fillId="0" borderId="3" xfId="40" applyBorder="true"/>
    <xf numFmtId="182" fontId="3" fillId="0" borderId="4" xfId="40" applyNumberFormat="true" applyBorder="true"/>
    <xf numFmtId="182" fontId="3" fillId="0" borderId="4" xfId="40" applyNumberFormat="true" applyFont="true" applyBorder="true" applyAlignment="true">
      <alignment horizontal="center"/>
    </xf>
    <xf numFmtId="182" fontId="3" fillId="0" borderId="3" xfId="40" applyNumberFormat="true" applyBorder="true" applyAlignment="true">
      <alignment horizontal="center"/>
    </xf>
    <xf numFmtId="182" fontId="3" fillId="0" borderId="3" xfId="40" applyNumberFormat="true" applyBorder="true" applyAlignment="true">
      <alignment horizontal="center" vertical="center"/>
    </xf>
    <xf numFmtId="182" fontId="3" fillId="0" borderId="4" xfId="40" applyNumberFormat="true" applyBorder="true" applyAlignment="true">
      <alignment horizontal="center" vertical="center"/>
    </xf>
    <xf numFmtId="0" fontId="3" fillId="0" borderId="3" xfId="40" applyBorder="true" applyAlignment="true">
      <alignment horizontal="center" vertical="center"/>
    </xf>
    <xf numFmtId="181" fontId="3" fillId="0" borderId="3" xfId="40" applyNumberFormat="true" applyBorder="true" applyAlignment="true">
      <alignment horizontal="center" vertical="center"/>
    </xf>
    <xf numFmtId="181" fontId="3" fillId="0" borderId="0" xfId="0" applyNumberFormat="true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81" fontId="3" fillId="0" borderId="1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horizontal="center" vertical="center"/>
    </xf>
    <xf numFmtId="182" fontId="3" fillId="0" borderId="3" xfId="0" applyNumberFormat="true" applyFont="true" applyFill="true" applyBorder="true" applyAlignment="true">
      <alignment horizontal="center" vertical="center"/>
    </xf>
    <xf numFmtId="181" fontId="3" fillId="0" borderId="4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82" fontId="7" fillId="0" borderId="3" xfId="0" applyNumberFormat="true" applyFont="true" applyFill="true" applyBorder="true" applyAlignment="true">
      <alignment horizontal="right" vertical="center"/>
    </xf>
    <xf numFmtId="181" fontId="7" fillId="0" borderId="4" xfId="0" applyNumberFormat="true" applyFont="true" applyFill="true" applyBorder="true" applyAlignment="true">
      <alignment horizontal="right" vertical="center"/>
    </xf>
    <xf numFmtId="182" fontId="3" fillId="0" borderId="3" xfId="0" applyNumberFormat="true" applyFont="true" applyFill="true" applyBorder="true" applyAlignment="true">
      <alignment horizontal="right" vertical="center"/>
    </xf>
    <xf numFmtId="182" fontId="3" fillId="0" borderId="4" xfId="0" applyNumberFormat="true" applyFont="true" applyFill="true" applyBorder="true" applyAlignment="true">
      <alignment horizontal="right" vertical="center"/>
    </xf>
    <xf numFmtId="182" fontId="5" fillId="0" borderId="0" xfId="0" applyNumberFormat="true" applyFont="true" applyFill="true" applyBorder="true" applyAlignment="true">
      <alignment vertical="center"/>
    </xf>
    <xf numFmtId="181" fontId="5" fillId="0" borderId="0" xfId="0" applyNumberFormat="true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vertical="center"/>
    </xf>
    <xf numFmtId="181" fontId="7" fillId="0" borderId="3" xfId="0" applyNumberFormat="true" applyFont="true" applyFill="true" applyBorder="true" applyAlignment="true">
      <alignment horizontal="right" vertical="center"/>
    </xf>
    <xf numFmtId="181" fontId="7" fillId="0" borderId="4" xfId="0" applyNumberFormat="true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vertical="center"/>
    </xf>
    <xf numFmtId="181" fontId="3" fillId="0" borderId="4" xfId="0" applyNumberFormat="true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horizontal="right" vertical="center"/>
    </xf>
    <xf numFmtId="181" fontId="3" fillId="0" borderId="4" xfId="0" applyNumberFormat="true" applyFont="true" applyFill="true" applyBorder="true" applyAlignment="true">
      <alignment horizontal="right" vertical="center"/>
    </xf>
    <xf numFmtId="181" fontId="7" fillId="0" borderId="3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181" fontId="8" fillId="0" borderId="0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/>
    </xf>
    <xf numFmtId="181" fontId="9" fillId="0" borderId="0" xfId="0" applyNumberFormat="true" applyFont="true" applyFill="true" applyBorder="true" applyAlignment="true">
      <alignment horizontal="center"/>
    </xf>
    <xf numFmtId="0" fontId="10" fillId="0" borderId="8" xfId="0" applyFont="true" applyFill="true" applyBorder="true" applyAlignment="true">
      <alignment horizontal="center" vertical="center"/>
    </xf>
    <xf numFmtId="181" fontId="10" fillId="0" borderId="9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/>
    </xf>
    <xf numFmtId="181" fontId="11" fillId="0" borderId="4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/>
    </xf>
    <xf numFmtId="0" fontId="11" fillId="0" borderId="2" xfId="0" applyFont="true" applyFill="true" applyBorder="true" applyAlignment="true">
      <alignment horizontal="left"/>
    </xf>
    <xf numFmtId="0" fontId="11" fillId="0" borderId="2" xfId="0" applyFont="true" applyFill="true" applyBorder="true" applyAlignment="true">
      <alignment horizontal="center" wrapText="true" shrinkToFit="true"/>
    </xf>
    <xf numFmtId="180" fontId="12" fillId="0" borderId="4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left" wrapText="true" shrinkToFit="true"/>
    </xf>
    <xf numFmtId="0" fontId="10" fillId="0" borderId="2" xfId="0" applyFont="true" applyFill="true" applyBorder="true" applyAlignment="true">
      <alignment horizontal="left" wrapText="true" shrinkToFit="true"/>
    </xf>
    <xf numFmtId="0" fontId="13" fillId="3" borderId="10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11" xfId="0" applyFont="true" applyFill="true" applyBorder="true" applyAlignment="true">
      <alignment horizontal="center" vertical="center"/>
    </xf>
    <xf numFmtId="181" fontId="11" fillId="0" borderId="12" xfId="0" applyNumberFormat="true" applyFont="true" applyFill="true" applyBorder="true" applyAlignment="true">
      <alignment horizontal="center" vertical="center" wrapText="true"/>
    </xf>
    <xf numFmtId="49" fontId="14" fillId="0" borderId="0" xfId="0" applyNumberFormat="true" applyFont="true" applyFill="true" applyBorder="true" applyAlignment="true">
      <alignment horizontal="left" vertical="center" wrapText="true"/>
    </xf>
    <xf numFmtId="181" fontId="15" fillId="0" borderId="0" xfId="0" applyNumberFormat="true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/>
    <xf numFmtId="0" fontId="8" fillId="0" borderId="0" xfId="0" applyFont="true" applyFill="true" applyBorder="true" applyAlignment="true"/>
    <xf numFmtId="180" fontId="8" fillId="0" borderId="0" xfId="0" applyNumberFormat="true" applyFont="true" applyFill="true" applyBorder="true" applyAlignment="true">
      <alignment horizontal="right"/>
    </xf>
    <xf numFmtId="0" fontId="8" fillId="0" borderId="0" xfId="0" applyFont="true" applyFill="true" applyBorder="true" applyAlignment="true">
      <alignment horizontal="center"/>
    </xf>
    <xf numFmtId="0" fontId="8" fillId="0" borderId="0" xfId="0" applyFont="true" applyFill="true" applyBorder="true" applyAlignment="true">
      <alignment horizontal="right"/>
    </xf>
    <xf numFmtId="0" fontId="8" fillId="0" borderId="2" xfId="0" applyFont="true" applyFill="true" applyBorder="true" applyAlignment="true"/>
    <xf numFmtId="0" fontId="8" fillId="0" borderId="3" xfId="0" applyFont="true" applyFill="true" applyBorder="true" applyAlignment="true">
      <alignment horizontal="center" vertical="center"/>
    </xf>
    <xf numFmtId="180" fontId="8" fillId="0" borderId="3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/>
    </xf>
    <xf numFmtId="177" fontId="8" fillId="0" borderId="3" xfId="0" applyNumberFormat="true" applyFont="true" applyFill="true" applyBorder="true" applyAlignment="true">
      <alignment horizontal="right"/>
    </xf>
    <xf numFmtId="0" fontId="8" fillId="0" borderId="4" xfId="0" applyNumberFormat="true" applyFont="true" applyFill="true" applyBorder="true" applyAlignment="true">
      <alignment horizontal="right"/>
    </xf>
    <xf numFmtId="181" fontId="8" fillId="0" borderId="4" xfId="0" applyNumberFormat="true" applyFont="true" applyFill="true" applyBorder="true" applyAlignment="true">
      <alignment horizontal="right"/>
    </xf>
    <xf numFmtId="181" fontId="8" fillId="0" borderId="3" xfId="0" applyNumberFormat="true" applyFont="true" applyFill="true" applyBorder="true" applyAlignment="true">
      <alignment horizontal="right"/>
    </xf>
    <xf numFmtId="49" fontId="8" fillId="0" borderId="4" xfId="0" applyNumberFormat="true" applyFont="true" applyFill="true" applyBorder="true" applyAlignment="true">
      <alignment horizontal="right"/>
    </xf>
    <xf numFmtId="49" fontId="8" fillId="0" borderId="3" xfId="0" applyNumberFormat="true" applyFont="true" applyFill="true" applyBorder="true" applyAlignment="true">
      <alignment horizontal="left" vertical="center"/>
    </xf>
    <xf numFmtId="177" fontId="8" fillId="0" borderId="3" xfId="0" applyNumberFormat="true" applyFont="true" applyFill="true" applyBorder="true" applyAlignment="true">
      <alignment horizontal="right" vertical="center"/>
    </xf>
    <xf numFmtId="181" fontId="8" fillId="0" borderId="4" xfId="0" applyNumberFormat="true" applyFont="true" applyFill="true" applyBorder="true" applyAlignment="true">
      <alignment horizontal="right" vertical="center"/>
    </xf>
    <xf numFmtId="0" fontId="8" fillId="0" borderId="3" xfId="0" applyFont="true" applyFill="true" applyBorder="true" applyAlignment="true"/>
    <xf numFmtId="0" fontId="16" fillId="0" borderId="2" xfId="0" applyFont="true" applyFill="true" applyBorder="true" applyAlignment="true"/>
    <xf numFmtId="0" fontId="16" fillId="0" borderId="3" xfId="0" applyFont="true" applyFill="true" applyBorder="true" applyAlignment="true">
      <alignment horizontal="left"/>
    </xf>
    <xf numFmtId="177" fontId="16" fillId="0" borderId="3" xfId="0" applyNumberFormat="true" applyFont="true" applyFill="true" applyBorder="true" applyAlignment="true">
      <alignment horizontal="right"/>
    </xf>
    <xf numFmtId="181" fontId="16" fillId="0" borderId="4" xfId="0" applyNumberFormat="true" applyFont="true" applyFill="true" applyBorder="true" applyAlignment="true">
      <alignment horizontal="right" vertical="center"/>
    </xf>
    <xf numFmtId="0" fontId="8" fillId="0" borderId="0" xfId="0" applyFont="true" applyFill="true" applyBorder="true" applyAlignment="true">
      <alignment horizontal="left" wrapText="true"/>
    </xf>
    <xf numFmtId="0" fontId="8" fillId="0" borderId="0" xfId="0" applyFont="true" applyFill="true" applyBorder="true" applyAlignment="true">
      <alignment horizontal="left"/>
    </xf>
    <xf numFmtId="0" fontId="8" fillId="0" borderId="1" xfId="0" applyFont="true" applyFill="true" applyBorder="true" applyAlignment="true">
      <alignment horizontal="right"/>
    </xf>
    <xf numFmtId="0" fontId="8" fillId="0" borderId="2" xfId="0" applyFont="true" applyFill="true" applyBorder="true" applyAlignment="true">
      <alignment horizontal="center" vertical="center"/>
    </xf>
    <xf numFmtId="180" fontId="8" fillId="0" borderId="3" xfId="0" applyNumberFormat="true" applyFont="true" applyFill="true" applyBorder="true" applyAlignment="true">
      <alignment horizontal="center" vertical="center"/>
    </xf>
    <xf numFmtId="180" fontId="8" fillId="0" borderId="4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/>
    </xf>
    <xf numFmtId="177" fontId="17" fillId="0" borderId="3" xfId="0" applyNumberFormat="true" applyFont="true" applyFill="true" applyBorder="true" applyAlignment="true"/>
    <xf numFmtId="177" fontId="17" fillId="0" borderId="4" xfId="0" applyNumberFormat="true" applyFont="true" applyFill="true" applyBorder="true" applyAlignment="true"/>
    <xf numFmtId="181" fontId="17" fillId="0" borderId="3" xfId="0" applyNumberFormat="true" applyFont="true" applyFill="true" applyBorder="true" applyAlignment="true"/>
    <xf numFmtId="49" fontId="8" fillId="0" borderId="2" xfId="0" applyNumberFormat="true" applyFont="true" applyFill="true" applyBorder="true" applyAlignment="true">
      <alignment horizontal="left" vertical="center"/>
    </xf>
    <xf numFmtId="177" fontId="8" fillId="0" borderId="13" xfId="0" applyNumberFormat="true" applyFont="true" applyFill="true" applyBorder="true" applyAlignment="true"/>
    <xf numFmtId="177" fontId="8" fillId="0" borderId="14" xfId="0" applyNumberFormat="true" applyFont="true" applyFill="true" applyBorder="true" applyAlignment="true"/>
    <xf numFmtId="177" fontId="17" fillId="0" borderId="3" xfId="0" applyNumberFormat="true" applyFont="true" applyFill="true" applyBorder="true" applyAlignment="true">
      <alignment vertical="center"/>
    </xf>
    <xf numFmtId="177" fontId="17" fillId="0" borderId="4" xfId="0" applyNumberFormat="true" applyFont="true" applyFill="true" applyBorder="true" applyAlignment="true">
      <alignment vertical="center"/>
    </xf>
    <xf numFmtId="180" fontId="17" fillId="0" borderId="0" xfId="0" applyNumberFormat="true" applyFont="true" applyFill="true" applyBorder="true" applyAlignment="true"/>
    <xf numFmtId="0" fontId="17" fillId="0" borderId="2" xfId="0" applyFont="true" applyFill="true" applyBorder="true" applyAlignment="true">
      <alignment horizontal="left"/>
    </xf>
    <xf numFmtId="0" fontId="8" fillId="0" borderId="0" xfId="0" applyFont="true" applyFill="true" applyBorder="true" applyAlignment="true">
      <alignment horizontal="left" vertical="center" wrapText="true"/>
    </xf>
    <xf numFmtId="181" fontId="8" fillId="0" borderId="4" xfId="0" applyNumberFormat="true" applyFont="true" applyFill="true" applyBorder="true" applyAlignment="true"/>
    <xf numFmtId="181" fontId="8" fillId="0" borderId="0" xfId="0" applyNumberFormat="true" applyFont="true" applyFill="true" applyBorder="true" applyAlignment="true"/>
    <xf numFmtId="177" fontId="8" fillId="0" borderId="0" xfId="0" applyNumberFormat="true" applyFont="true" applyFill="true" applyBorder="true" applyAlignment="true"/>
    <xf numFmtId="0" fontId="18" fillId="0" borderId="0" xfId="0" applyFont="true" applyFill="true" applyBorder="true" applyAlignment="true"/>
    <xf numFmtId="0" fontId="17" fillId="0" borderId="0" xfId="0" applyFont="true" applyFill="true" applyBorder="true" applyAlignment="true"/>
    <xf numFmtId="0" fontId="19" fillId="0" borderId="0" xfId="0" applyFont="true" applyFill="true" applyBorder="true" applyAlignment="true"/>
    <xf numFmtId="0" fontId="20" fillId="0" borderId="0" xfId="0" applyFont="true" applyFill="true" applyBorder="true" applyAlignment="true"/>
    <xf numFmtId="0" fontId="19" fillId="0" borderId="0" xfId="0" applyFont="true" applyFill="true" applyBorder="true" applyAlignment="true">
      <alignment horizontal="center"/>
    </xf>
    <xf numFmtId="180" fontId="19" fillId="0" borderId="0" xfId="0" applyNumberFormat="true" applyFont="true" applyFill="true" applyBorder="true" applyAlignment="true"/>
    <xf numFmtId="0" fontId="21" fillId="0" borderId="0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82" fontId="7" fillId="0" borderId="3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/>
    </xf>
    <xf numFmtId="177" fontId="3" fillId="0" borderId="3" xfId="0" applyNumberFormat="true" applyFont="true" applyFill="true" applyBorder="true" applyAlignment="true">
      <alignment horizontal="right"/>
    </xf>
    <xf numFmtId="177" fontId="5" fillId="0" borderId="3" xfId="0" applyNumberFormat="true" applyFont="true" applyFill="true" applyBorder="true" applyAlignment="true">
      <alignment horizontal="right"/>
    </xf>
    <xf numFmtId="177" fontId="3" fillId="0" borderId="3" xfId="0" applyNumberFormat="true" applyFont="true" applyFill="true" applyBorder="true" applyAlignment="true">
      <alignment horizontal="right" vertical="center"/>
    </xf>
    <xf numFmtId="0" fontId="8" fillId="0" borderId="15" xfId="0" applyNumberFormat="true" applyFont="true" applyFill="true" applyBorder="true" applyAlignment="true">
      <alignment horizontal="left"/>
    </xf>
    <xf numFmtId="0" fontId="8" fillId="0" borderId="16" xfId="0" applyFont="true" applyFill="true" applyBorder="true" applyAlignment="true">
      <alignment horizontal="center"/>
    </xf>
    <xf numFmtId="0" fontId="3" fillId="0" borderId="17" xfId="0" applyNumberFormat="true" applyFont="true" applyFill="true" applyBorder="true" applyAlignment="true">
      <alignment horizontal="left"/>
    </xf>
    <xf numFmtId="0" fontId="3" fillId="0" borderId="18" xfId="0" applyFont="true" applyFill="true" applyBorder="true" applyAlignment="true">
      <alignment horizontal="center"/>
    </xf>
    <xf numFmtId="177" fontId="3" fillId="0" borderId="19" xfId="0" applyNumberFormat="true" applyFont="true" applyFill="true" applyBorder="true" applyAlignment="true">
      <alignment horizontal="right" vertical="center"/>
    </xf>
    <xf numFmtId="0" fontId="3" fillId="0" borderId="20" xfId="0" applyFont="true" applyFill="true" applyBorder="true" applyAlignment="true">
      <alignment horizontal="center"/>
    </xf>
    <xf numFmtId="177" fontId="3" fillId="0" borderId="21" xfId="0" applyNumberFormat="true" applyFont="true" applyFill="true" applyBorder="true" applyAlignment="true">
      <alignment horizontal="right" vertical="center"/>
    </xf>
    <xf numFmtId="0" fontId="8" fillId="0" borderId="0" xfId="0" applyNumberFormat="true" applyFont="true" applyFill="true" applyBorder="true" applyAlignment="true">
      <alignment horizontal="center" wrapText="true"/>
    </xf>
    <xf numFmtId="0" fontId="19" fillId="0" borderId="22" xfId="0" applyFont="true" applyFill="true" applyBorder="true" applyAlignment="true">
      <alignment horizontal="left"/>
    </xf>
    <xf numFmtId="182" fontId="7" fillId="0" borderId="2" xfId="0" applyNumberFormat="true" applyFont="true" applyFill="true" applyBorder="true" applyAlignment="true">
      <alignment horizontal="center" vertical="center"/>
    </xf>
    <xf numFmtId="0" fontId="7" fillId="0" borderId="23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22" fillId="0" borderId="0" xfId="0" applyFont="true" applyFill="true" applyBorder="true" applyAlignment="true"/>
    <xf numFmtId="178" fontId="3" fillId="0" borderId="2" xfId="0" applyNumberFormat="true" applyFont="true" applyFill="true" applyBorder="true" applyAlignment="true">
      <alignment horizontal="right"/>
    </xf>
    <xf numFmtId="181" fontId="3" fillId="0" borderId="1" xfId="0" applyNumberFormat="true" applyFont="true" applyFill="true" applyBorder="true" applyAlignment="true">
      <alignment horizontal="right"/>
    </xf>
    <xf numFmtId="181" fontId="7" fillId="0" borderId="0" xfId="0" applyNumberFormat="true" applyFont="true" applyFill="true" applyBorder="true" applyAlignment="true">
      <alignment horizontal="right"/>
    </xf>
    <xf numFmtId="178" fontId="5" fillId="0" borderId="24" xfId="0" applyNumberFormat="true" applyFont="true" applyFill="true" applyBorder="true" applyAlignment="true">
      <alignment horizontal="right"/>
    </xf>
    <xf numFmtId="178" fontId="3" fillId="0" borderId="24" xfId="0" applyNumberFormat="true" applyFont="true" applyFill="true" applyBorder="true" applyAlignment="true">
      <alignment horizontal="right" vertical="center"/>
    </xf>
    <xf numFmtId="178" fontId="20" fillId="0" borderId="15" xfId="0" applyNumberFormat="true" applyFont="true" applyFill="true" applyBorder="true" applyAlignment="true"/>
    <xf numFmtId="178" fontId="3" fillId="0" borderId="3" xfId="0" applyNumberFormat="true" applyFont="true" applyFill="true" applyBorder="true" applyAlignment="true">
      <alignment horizontal="right"/>
    </xf>
    <xf numFmtId="181" fontId="3" fillId="0" borderId="25" xfId="0" applyNumberFormat="true" applyFont="true" applyFill="true" applyBorder="true" applyAlignment="true">
      <alignment horizontal="right"/>
    </xf>
    <xf numFmtId="178" fontId="3" fillId="0" borderId="26" xfId="0" applyNumberFormat="true" applyFont="true" applyFill="true" applyBorder="true" applyAlignment="true">
      <alignment horizontal="right" vertical="center"/>
    </xf>
    <xf numFmtId="180" fontId="8" fillId="0" borderId="0" xfId="0" applyNumberFormat="true" applyFont="true" applyFill="true" applyBorder="true" applyAlignment="true"/>
    <xf numFmtId="0" fontId="21" fillId="0" borderId="22" xfId="0" applyFont="true" applyFill="true" applyBorder="true" applyAlignment="true">
      <alignment horizontal="center"/>
    </xf>
    <xf numFmtId="0" fontId="21" fillId="0" borderId="27" xfId="0" applyFont="true" applyFill="true" applyBorder="true" applyAlignment="true">
      <alignment horizontal="center"/>
    </xf>
    <xf numFmtId="0" fontId="23" fillId="0" borderId="27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left"/>
    </xf>
    <xf numFmtId="176" fontId="8" fillId="0" borderId="1" xfId="0" applyNumberFormat="true" applyFont="true" applyFill="true" applyBorder="true" applyAlignment="true">
      <alignment horizontal="center"/>
    </xf>
    <xf numFmtId="0" fontId="8" fillId="0" borderId="1" xfId="0" applyFont="true" applyFill="true" applyBorder="true" applyAlignment="true"/>
    <xf numFmtId="0" fontId="21" fillId="0" borderId="2" xfId="0" applyFont="true" applyFill="true" applyBorder="true" applyAlignment="true">
      <alignment horizontal="center" vertical="center"/>
    </xf>
    <xf numFmtId="182" fontId="21" fillId="0" borderId="3" xfId="0" applyNumberFormat="true" applyFont="true" applyFill="true" applyBorder="true" applyAlignment="true">
      <alignment horizontal="center" vertical="center"/>
    </xf>
    <xf numFmtId="0" fontId="21" fillId="0" borderId="3" xfId="0" applyFont="true" applyFill="true" applyBorder="true" applyAlignment="true">
      <alignment horizontal="center" vertical="center" wrapText="true"/>
    </xf>
    <xf numFmtId="180" fontId="23" fillId="0" borderId="3" xfId="0" applyNumberFormat="true" applyFont="true" applyFill="true" applyBorder="true" applyAlignment="true">
      <alignment horizontal="center" vertical="center" wrapText="true"/>
    </xf>
    <xf numFmtId="0" fontId="21" fillId="0" borderId="2" xfId="0" applyFont="true" applyFill="true" applyBorder="true" applyAlignment="true">
      <alignment horizontal="left"/>
    </xf>
    <xf numFmtId="177" fontId="21" fillId="0" borderId="3" xfId="0" applyNumberFormat="true" applyFont="true" applyFill="true" applyBorder="true" applyAlignment="true">
      <alignment horizontal="center"/>
    </xf>
    <xf numFmtId="181" fontId="21" fillId="0" borderId="3" xfId="0" applyNumberFormat="true" applyFont="true" applyFill="true" applyBorder="true" applyAlignment="true">
      <alignment horizontal="right"/>
    </xf>
    <xf numFmtId="177" fontId="19" fillId="0" borderId="3" xfId="0" applyNumberFormat="true" applyFont="true" applyFill="true" applyBorder="true" applyAlignment="true">
      <alignment horizontal="right" vertical="center"/>
    </xf>
    <xf numFmtId="177" fontId="8" fillId="0" borderId="3" xfId="0" applyNumberFormat="true" applyFont="true" applyFill="true" applyBorder="true" applyAlignment="true">
      <alignment horizontal="center"/>
    </xf>
    <xf numFmtId="181" fontId="21" fillId="0" borderId="3" xfId="0" applyNumberFormat="true" applyFont="true" applyFill="true" applyBorder="true" applyAlignment="true">
      <alignment horizontal="center"/>
    </xf>
    <xf numFmtId="177" fontId="8" fillId="0" borderId="3" xfId="0" applyNumberFormat="true" applyFont="true" applyFill="true" applyBorder="true" applyAlignment="true">
      <alignment horizontal="center" vertical="center"/>
    </xf>
    <xf numFmtId="181" fontId="8" fillId="0" borderId="3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/>
    </xf>
    <xf numFmtId="0" fontId="21" fillId="0" borderId="28" xfId="0" applyFont="true" applyFill="true" applyBorder="true" applyAlignment="true">
      <alignment horizontal="center"/>
    </xf>
    <xf numFmtId="0" fontId="21" fillId="0" borderId="4" xfId="0" applyFont="true" applyFill="true" applyBorder="true" applyAlignment="true">
      <alignment horizontal="center" vertical="center" wrapText="true"/>
    </xf>
    <xf numFmtId="182" fontId="8" fillId="0" borderId="0" xfId="0" applyNumberFormat="true" applyFont="true" applyFill="true" applyBorder="true" applyAlignment="true"/>
    <xf numFmtId="0" fontId="21" fillId="0" borderId="0" xfId="0" applyFont="true" applyFill="true" applyBorder="true" applyAlignment="true"/>
    <xf numFmtId="0" fontId="21" fillId="0" borderId="0" xfId="0" applyFont="true" applyFill="true" applyBorder="true" applyAlignment="true">
      <alignment horizontal="center"/>
    </xf>
    <xf numFmtId="0" fontId="24" fillId="0" borderId="0" xfId="0" applyFont="true" applyFill="true" applyBorder="true" applyAlignment="true">
      <alignment horizontal="center"/>
    </xf>
    <xf numFmtId="180" fontId="21" fillId="0" borderId="4" xfId="0" applyNumberFormat="true" applyFont="true" applyFill="true" applyBorder="true" applyAlignment="true">
      <alignment horizontal="center" vertical="center" wrapText="true"/>
    </xf>
    <xf numFmtId="181" fontId="23" fillId="0" borderId="3" xfId="0" applyNumberFormat="true" applyFont="true" applyFill="true" applyBorder="true" applyAlignment="true">
      <alignment horizontal="right"/>
    </xf>
    <xf numFmtId="181" fontId="21" fillId="0" borderId="4" xfId="0" applyNumberFormat="true" applyFont="true" applyFill="true" applyBorder="true" applyAlignment="true">
      <alignment horizontal="right"/>
    </xf>
    <xf numFmtId="181" fontId="17" fillId="0" borderId="3" xfId="0" applyNumberFormat="true" applyFont="true" applyFill="true" applyBorder="true" applyAlignment="true">
      <alignment horizontal="right"/>
    </xf>
    <xf numFmtId="181" fontId="3" fillId="0" borderId="3" xfId="0" applyNumberFormat="true" applyFont="true" applyFill="true" applyBorder="true" applyAlignment="true">
      <alignment horizontal="right"/>
    </xf>
    <xf numFmtId="181" fontId="3" fillId="0" borderId="3" xfId="0" applyNumberFormat="true" applyFont="true" applyFill="true" applyBorder="true" applyAlignment="true" applyProtection="true">
      <alignment horizontal="right"/>
    </xf>
    <xf numFmtId="0" fontId="0" fillId="0" borderId="0" xfId="0" applyFill="true" applyAlignment="true"/>
    <xf numFmtId="0" fontId="6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80" fontId="0" fillId="0" borderId="4" xfId="0" applyNumberFormat="true" applyFont="true" applyFill="true" applyBorder="true" applyAlignment="true">
      <alignment horizontal="center" vertical="center"/>
    </xf>
    <xf numFmtId="0" fontId="25" fillId="0" borderId="2" xfId="0" applyFont="true" applyFill="true" applyBorder="true" applyAlignment="true"/>
    <xf numFmtId="0" fontId="25" fillId="0" borderId="3" xfId="0" applyFont="true" applyFill="true" applyBorder="true" applyAlignment="true">
      <alignment horizontal="center"/>
    </xf>
    <xf numFmtId="49" fontId="25" fillId="0" borderId="4" xfId="0" applyNumberFormat="true" applyFont="true" applyFill="true" applyBorder="true" applyAlignment="true">
      <alignment horizontal="center"/>
    </xf>
    <xf numFmtId="0" fontId="5" fillId="0" borderId="2" xfId="0" applyFont="true" applyFill="true" applyBorder="true" applyAlignment="true"/>
    <xf numFmtId="180" fontId="5" fillId="0" borderId="3" xfId="0" applyNumberFormat="true" applyFont="true" applyFill="true" applyBorder="true" applyAlignment="true">
      <alignment horizontal="center"/>
    </xf>
    <xf numFmtId="49" fontId="5" fillId="0" borderId="4" xfId="0" applyNumberFormat="true" applyFont="true" applyFill="true" applyBorder="true" applyAlignment="true">
      <alignment horizontal="center"/>
    </xf>
    <xf numFmtId="176" fontId="7" fillId="0" borderId="3" xfId="0" applyNumberFormat="true" applyFont="true" applyFill="true" applyBorder="true" applyAlignment="true">
      <alignment horizontal="center"/>
    </xf>
    <xf numFmtId="181" fontId="25" fillId="0" borderId="4" xfId="0" applyNumberFormat="true" applyFont="true" applyFill="true" applyBorder="true" applyAlignment="true">
      <alignment horizontal="center"/>
    </xf>
    <xf numFmtId="176" fontId="0" fillId="0" borderId="3" xfId="0" applyNumberFormat="true" applyFont="true" applyFill="true" applyBorder="true" applyAlignment="true">
      <alignment horizontal="center"/>
    </xf>
    <xf numFmtId="176" fontId="5" fillId="0" borderId="4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vertical="center" wrapText="true"/>
    </xf>
    <xf numFmtId="177" fontId="0" fillId="0" borderId="3" xfId="0" applyNumberFormat="true" applyFont="true" applyBorder="true" applyAlignment="true">
      <alignment vertical="center"/>
    </xf>
    <xf numFmtId="182" fontId="0" fillId="0" borderId="4" xfId="0" applyNumberFormat="true" applyBorder="true" applyAlignment="true">
      <alignment horizontal="right" vertical="center"/>
    </xf>
    <xf numFmtId="181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7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7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"/>
  <sheetViews>
    <sheetView zoomScale="90" zoomScaleNormal="90" workbookViewId="0">
      <selection activeCell="I11" sqref="I11"/>
    </sheetView>
  </sheetViews>
  <sheetFormatPr defaultColWidth="9" defaultRowHeight="13.5" outlineLevelCol="5"/>
  <cols>
    <col min="1" max="1" width="10" customWidth="true"/>
    <col min="2" max="2" width="43.1238095238095" customWidth="true"/>
    <col min="3" max="3" width="16.5047619047619" customWidth="true"/>
    <col min="4" max="4" width="17.6285714285714" customWidth="true"/>
    <col min="5" max="5" width="13.8761904761905" hidden="true" customWidth="true"/>
  </cols>
  <sheetData>
    <row r="1" ht="21.75" spans="2:4">
      <c r="B1" s="1" t="s">
        <v>0</v>
      </c>
      <c r="C1" s="1"/>
      <c r="D1" s="1"/>
    </row>
    <row r="2" spans="4:4">
      <c r="D2" t="s">
        <v>1</v>
      </c>
    </row>
    <row r="3" ht="26.25" customHeight="true" spans="2:4">
      <c r="B3" s="4" t="s">
        <v>2</v>
      </c>
      <c r="C3" s="13" t="s">
        <v>3</v>
      </c>
      <c r="D3" s="14" t="s">
        <v>4</v>
      </c>
    </row>
    <row r="4" ht="21" customHeight="true" spans="2:6">
      <c r="B4" s="7" t="s">
        <v>0</v>
      </c>
      <c r="C4" s="225">
        <f>C9+C13+C17+C21+C25</f>
        <v>1212862</v>
      </c>
      <c r="D4" s="226">
        <v>1.1</v>
      </c>
      <c r="E4">
        <f>C9+C13+C17+C21+C25</f>
        <v>1212862</v>
      </c>
      <c r="F4" s="232"/>
    </row>
    <row r="5" ht="21" customHeight="true" spans="2:6">
      <c r="B5" s="24" t="s">
        <v>5</v>
      </c>
      <c r="C5" s="225">
        <f t="shared" ref="C5:C7" si="0">C10+C14+C18+C22+C26</f>
        <v>192221</v>
      </c>
      <c r="D5" s="226">
        <v>4.4</v>
      </c>
      <c r="E5">
        <f t="shared" ref="E5:E7" si="1">C10+C14+C18+C22+C26</f>
        <v>192221</v>
      </c>
      <c r="F5" s="232"/>
    </row>
    <row r="6" ht="21" customHeight="true" spans="2:6">
      <c r="B6" s="7" t="s">
        <v>6</v>
      </c>
      <c r="C6" s="225">
        <f t="shared" si="0"/>
        <v>663544</v>
      </c>
      <c r="D6" s="227">
        <v>-0.3</v>
      </c>
      <c r="E6">
        <f t="shared" si="1"/>
        <v>663544</v>
      </c>
      <c r="F6" s="232"/>
    </row>
    <row r="7" ht="21" customHeight="true" spans="2:6">
      <c r="B7" s="7" t="s">
        <v>7</v>
      </c>
      <c r="C7" s="225">
        <f t="shared" si="0"/>
        <v>357097</v>
      </c>
      <c r="D7" s="227">
        <v>1.7</v>
      </c>
      <c r="E7">
        <f t="shared" si="1"/>
        <v>357097</v>
      </c>
      <c r="F7" s="232"/>
    </row>
    <row r="8" ht="21" customHeight="true" spans="2:4">
      <c r="B8" s="7" t="s">
        <v>8</v>
      </c>
      <c r="C8" s="228"/>
      <c r="D8" s="227"/>
    </row>
    <row r="9" ht="21" customHeight="true" spans="2:4">
      <c r="B9" s="7" t="s">
        <v>9</v>
      </c>
      <c r="C9" s="228">
        <f>C10+C11+C12</f>
        <v>697369</v>
      </c>
      <c r="D9" s="227">
        <v>2.7</v>
      </c>
    </row>
    <row r="10" ht="21" customHeight="true" spans="2:4">
      <c r="B10" s="24" t="s">
        <v>10</v>
      </c>
      <c r="C10" s="228">
        <v>58820</v>
      </c>
      <c r="D10" s="227">
        <v>4.5</v>
      </c>
    </row>
    <row r="11" ht="21" customHeight="true" spans="2:4">
      <c r="B11" s="7" t="s">
        <v>11</v>
      </c>
      <c r="C11" s="228">
        <v>472195</v>
      </c>
      <c r="D11" s="227">
        <v>3.4</v>
      </c>
    </row>
    <row r="12" ht="21" customHeight="true" spans="2:4">
      <c r="B12" s="7" t="s">
        <v>12</v>
      </c>
      <c r="C12" s="228">
        <v>166354</v>
      </c>
      <c r="D12" s="227">
        <v>0.2</v>
      </c>
    </row>
    <row r="13" ht="21" customHeight="true" spans="2:4">
      <c r="B13" s="7" t="s">
        <v>13</v>
      </c>
      <c r="C13" s="229">
        <f>C14+C15+C16</f>
        <v>72844</v>
      </c>
      <c r="D13" s="227">
        <v>6.7</v>
      </c>
    </row>
    <row r="14" ht="21" customHeight="true" spans="2:4">
      <c r="B14" s="24" t="s">
        <v>10</v>
      </c>
      <c r="C14" s="228">
        <v>30386</v>
      </c>
      <c r="D14" s="227">
        <v>4.5</v>
      </c>
    </row>
    <row r="15" ht="21" customHeight="true" spans="2:4">
      <c r="B15" s="7" t="s">
        <v>11</v>
      </c>
      <c r="C15" s="229">
        <v>11917</v>
      </c>
      <c r="D15" s="227">
        <v>-0.1</v>
      </c>
    </row>
    <row r="16" ht="21" customHeight="true" spans="2:4">
      <c r="B16" s="7" t="s">
        <v>12</v>
      </c>
      <c r="C16" s="228">
        <v>30541</v>
      </c>
      <c r="D16" s="227">
        <v>12.3</v>
      </c>
    </row>
    <row r="17" ht="21" customHeight="true" spans="2:4">
      <c r="B17" s="7" t="s">
        <v>14</v>
      </c>
      <c r="C17" s="228">
        <f>C18+C19+C20</f>
        <v>228471</v>
      </c>
      <c r="D17" s="227">
        <v>-5.2</v>
      </c>
    </row>
    <row r="18" ht="21" customHeight="true" spans="2:4">
      <c r="B18" s="24" t="s">
        <v>10</v>
      </c>
      <c r="C18" s="228">
        <v>32744</v>
      </c>
      <c r="D18" s="227">
        <v>4.4</v>
      </c>
    </row>
    <row r="19" ht="21" customHeight="true" spans="2:4">
      <c r="B19" s="7" t="s">
        <v>11</v>
      </c>
      <c r="C19" s="228">
        <v>121634</v>
      </c>
      <c r="D19" s="9">
        <v>-11.9</v>
      </c>
    </row>
    <row r="20" ht="21" customHeight="true" spans="2:4">
      <c r="B20" s="7" t="s">
        <v>12</v>
      </c>
      <c r="C20" s="228">
        <v>74093</v>
      </c>
      <c r="D20" s="9">
        <v>3.5</v>
      </c>
    </row>
    <row r="21" ht="21" customHeight="true" spans="2:4">
      <c r="B21" s="7" t="s">
        <v>15</v>
      </c>
      <c r="C21" s="229">
        <f>C22+C23+C24</f>
        <v>113254</v>
      </c>
      <c r="D21" s="9">
        <v>-0.5</v>
      </c>
    </row>
    <row r="22" ht="21" customHeight="true" spans="2:4">
      <c r="B22" s="24" t="s">
        <v>10</v>
      </c>
      <c r="C22" s="229">
        <v>26385</v>
      </c>
      <c r="D22" s="9">
        <v>4.3</v>
      </c>
    </row>
    <row r="23" ht="21" customHeight="true" spans="2:4">
      <c r="B23" s="7" t="s">
        <v>11</v>
      </c>
      <c r="C23" s="228">
        <v>37117</v>
      </c>
      <c r="D23" s="9">
        <v>-4.9</v>
      </c>
    </row>
    <row r="24" ht="21" customHeight="true" spans="2:4">
      <c r="B24" s="7" t="s">
        <v>12</v>
      </c>
      <c r="C24" s="228">
        <v>49752</v>
      </c>
      <c r="D24" s="9">
        <v>0.4</v>
      </c>
    </row>
    <row r="25" ht="21" customHeight="true" spans="2:4">
      <c r="B25" s="7" t="s">
        <v>16</v>
      </c>
      <c r="C25" s="229">
        <f>C26+C27+C28</f>
        <v>100924</v>
      </c>
      <c r="D25" s="227">
        <v>3.1</v>
      </c>
    </row>
    <row r="26" ht="21" customHeight="true" spans="2:4">
      <c r="B26" s="24" t="s">
        <v>10</v>
      </c>
      <c r="C26" s="228">
        <v>43886</v>
      </c>
      <c r="D26" s="9">
        <v>4.4</v>
      </c>
    </row>
    <row r="27" ht="21" customHeight="true" spans="2:4">
      <c r="B27" s="7" t="s">
        <v>11</v>
      </c>
      <c r="C27" s="228">
        <v>20681</v>
      </c>
      <c r="D27" s="9">
        <v>6.9</v>
      </c>
    </row>
    <row r="28" ht="21" customHeight="true" spans="2:4">
      <c r="B28" s="7" t="s">
        <v>12</v>
      </c>
      <c r="C28" s="228">
        <v>36357</v>
      </c>
      <c r="D28" s="9">
        <v>-0.6</v>
      </c>
    </row>
    <row r="29" spans="2:4">
      <c r="B29" s="230" t="s">
        <v>17</v>
      </c>
      <c r="C29" s="231"/>
      <c r="D29" s="231"/>
    </row>
  </sheetData>
  <mergeCells count="2">
    <mergeCell ref="B1:D1"/>
    <mergeCell ref="B29:D2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H19" sqref="H19"/>
    </sheetView>
  </sheetViews>
  <sheetFormatPr defaultColWidth="11.7142857142857" defaultRowHeight="15.75"/>
  <cols>
    <col min="1" max="1" width="36.5714285714286" style="30" customWidth="true"/>
    <col min="2" max="2" width="17.8571428571429" style="30" customWidth="true"/>
    <col min="3" max="3" width="17.8571428571429" style="31" customWidth="true"/>
    <col min="4" max="4" width="17.8571428571429" style="30" customWidth="true"/>
    <col min="5" max="5" width="12" style="30"/>
    <col min="6" max="9" width="11.7142857142857" style="30"/>
    <col min="10" max="10" width="12.8571428571429" style="30" customWidth="true"/>
    <col min="11" max="16384" width="11.7142857142857" style="30"/>
  </cols>
  <sheetData>
    <row r="1" ht="21.75" spans="1:4">
      <c r="A1" s="32" t="s">
        <v>176</v>
      </c>
      <c r="B1" s="32"/>
      <c r="C1" s="32"/>
      <c r="D1" s="32"/>
    </row>
    <row r="2" spans="1:4">
      <c r="A2" s="33" t="s">
        <v>177</v>
      </c>
      <c r="B2" s="33"/>
      <c r="C2" s="33"/>
      <c r="D2" s="33"/>
    </row>
    <row r="3" ht="13.5" spans="1:4">
      <c r="A3" s="34" t="s">
        <v>2</v>
      </c>
      <c r="B3" s="35" t="s">
        <v>3</v>
      </c>
      <c r="C3" s="36" t="s">
        <v>154</v>
      </c>
      <c r="D3" s="37" t="s">
        <v>4</v>
      </c>
    </row>
    <row r="4" ht="17.25" customHeight="true" spans="1:4">
      <c r="A4" s="34"/>
      <c r="B4" s="38"/>
      <c r="C4" s="39"/>
      <c r="D4" s="37"/>
    </row>
    <row r="5" ht="22.5" customHeight="true" spans="1:4">
      <c r="A5" s="40" t="s">
        <v>176</v>
      </c>
      <c r="B5" s="41">
        <v>253751.8748</v>
      </c>
      <c r="C5" s="42">
        <v>250737.4</v>
      </c>
      <c r="D5" s="43">
        <f t="shared" ref="D5:D8" si="0">B5/C5*100-100</f>
        <v>1.20224378174136</v>
      </c>
    </row>
    <row r="6" ht="22.5" customHeight="true" spans="1:4">
      <c r="A6" s="40" t="s">
        <v>178</v>
      </c>
      <c r="B6" s="44"/>
      <c r="C6" s="45"/>
      <c r="D6" s="43"/>
    </row>
    <row r="7" ht="22.5" customHeight="true" spans="1:4">
      <c r="A7" s="40" t="s">
        <v>179</v>
      </c>
      <c r="B7" s="46">
        <v>167727.6</v>
      </c>
      <c r="C7" s="46">
        <v>165486.7</v>
      </c>
      <c r="D7" s="43">
        <f t="shared" si="0"/>
        <v>1.35412694796622</v>
      </c>
    </row>
    <row r="8" ht="22.5" customHeight="true" spans="1:4">
      <c r="A8" s="40" t="s">
        <v>180</v>
      </c>
      <c r="B8" s="46">
        <v>86024.2748</v>
      </c>
      <c r="C8" s="46">
        <v>85250.7</v>
      </c>
      <c r="D8" s="43">
        <f t="shared" si="0"/>
        <v>0.907411669346956</v>
      </c>
    </row>
    <row r="9" ht="22.5" customHeight="true" spans="1:4">
      <c r="A9" s="40" t="s">
        <v>181</v>
      </c>
      <c r="B9" s="44"/>
      <c r="C9" s="45"/>
      <c r="D9" s="43"/>
    </row>
    <row r="10" ht="22.5" customHeight="true" spans="1:8">
      <c r="A10" s="40" t="s">
        <v>182</v>
      </c>
      <c r="B10" s="41">
        <v>98084.3</v>
      </c>
      <c r="C10" s="42">
        <v>89681.4</v>
      </c>
      <c r="D10" s="43">
        <f t="shared" ref="D10:D21" si="1">B10/C10*100-100</f>
        <v>9.36972437986026</v>
      </c>
      <c r="E10" s="52"/>
      <c r="F10" s="52"/>
      <c r="H10" s="52"/>
    </row>
    <row r="11" ht="22.5" customHeight="true" spans="1:6">
      <c r="A11" s="40" t="s">
        <v>183</v>
      </c>
      <c r="B11" s="41">
        <v>47349.2</v>
      </c>
      <c r="C11" s="42">
        <v>37659.3</v>
      </c>
      <c r="D11" s="43">
        <f t="shared" si="1"/>
        <v>25.7304304647192</v>
      </c>
      <c r="E11" s="52"/>
      <c r="F11" s="52"/>
    </row>
    <row r="12" ht="22.5" customHeight="true" spans="1:10">
      <c r="A12" s="40" t="s">
        <v>184</v>
      </c>
      <c r="B12" s="41">
        <v>50735.1</v>
      </c>
      <c r="C12" s="42">
        <v>52022.1</v>
      </c>
      <c r="D12" s="43">
        <f t="shared" si="1"/>
        <v>-2.47394857185694</v>
      </c>
      <c r="E12" s="52"/>
      <c r="F12" s="52"/>
      <c r="G12" s="52"/>
      <c r="H12" s="52"/>
      <c r="J12" s="52"/>
    </row>
    <row r="13" ht="22.5" customHeight="true" spans="1:10">
      <c r="A13" s="40" t="s">
        <v>185</v>
      </c>
      <c r="B13" s="47">
        <v>123458.0204</v>
      </c>
      <c r="C13" s="47">
        <v>127758.8</v>
      </c>
      <c r="D13" s="43">
        <f t="shared" si="1"/>
        <v>-3.36632748585617</v>
      </c>
      <c r="G13" s="52"/>
      <c r="H13" s="52"/>
      <c r="J13" s="52"/>
    </row>
    <row r="14" ht="22.5" customHeight="true" spans="1:10">
      <c r="A14" s="40" t="s">
        <v>183</v>
      </c>
      <c r="B14" s="47">
        <v>15167.9</v>
      </c>
      <c r="C14" s="42">
        <v>15308</v>
      </c>
      <c r="D14" s="43">
        <f t="shared" si="1"/>
        <v>-0.915207734517892</v>
      </c>
      <c r="G14" s="52"/>
      <c r="H14" s="52"/>
      <c r="J14" s="52"/>
    </row>
    <row r="15" ht="22.5" customHeight="true" spans="1:10">
      <c r="A15" s="40" t="s">
        <v>184</v>
      </c>
      <c r="B15" s="47">
        <v>108290.1204</v>
      </c>
      <c r="C15" s="42">
        <v>112450.8</v>
      </c>
      <c r="D15" s="43">
        <f t="shared" si="1"/>
        <v>-3.7</v>
      </c>
      <c r="G15" s="52"/>
      <c r="H15" s="52"/>
      <c r="J15" s="52"/>
    </row>
    <row r="16" ht="22.5" customHeight="true" spans="1:10">
      <c r="A16" s="40" t="s">
        <v>186</v>
      </c>
      <c r="B16" s="48">
        <v>3397.5</v>
      </c>
      <c r="C16" s="48">
        <v>3608.6</v>
      </c>
      <c r="D16" s="43">
        <f t="shared" si="1"/>
        <v>-5.84991409410853</v>
      </c>
      <c r="E16" s="52"/>
      <c r="F16" s="52"/>
      <c r="J16" s="52"/>
    </row>
    <row r="17" ht="22.5" customHeight="true" spans="1:4">
      <c r="A17" s="40" t="s">
        <v>183</v>
      </c>
      <c r="B17" s="48">
        <v>613.1</v>
      </c>
      <c r="C17" s="49">
        <v>767.4</v>
      </c>
      <c r="D17" s="43">
        <f t="shared" si="1"/>
        <v>-20.1068543132656</v>
      </c>
    </row>
    <row r="18" ht="22.5" customHeight="true" spans="1:4">
      <c r="A18" s="40" t="s">
        <v>184</v>
      </c>
      <c r="B18" s="48">
        <v>2784.4</v>
      </c>
      <c r="C18" s="49">
        <v>2841.2</v>
      </c>
      <c r="D18" s="43">
        <f t="shared" si="1"/>
        <v>-1.99915528649865</v>
      </c>
    </row>
    <row r="19" ht="22.5" customHeight="true" spans="1:4">
      <c r="A19" s="40" t="s">
        <v>187</v>
      </c>
      <c r="B19" s="47">
        <v>28812.0544</v>
      </c>
      <c r="C19" s="47">
        <v>29688.6</v>
      </c>
      <c r="D19" s="43">
        <f t="shared" si="1"/>
        <v>-2.95246525602421</v>
      </c>
    </row>
    <row r="20" ht="22.5" customHeight="true" spans="1:4">
      <c r="A20" s="40" t="s">
        <v>183</v>
      </c>
      <c r="B20" s="47">
        <v>1076.2</v>
      </c>
      <c r="C20" s="42">
        <v>676.2</v>
      </c>
      <c r="D20" s="43">
        <f t="shared" si="1"/>
        <v>59.1540964211772</v>
      </c>
    </row>
    <row r="21" ht="22.5" customHeight="true" spans="1:4">
      <c r="A21" s="40" t="s">
        <v>184</v>
      </c>
      <c r="B21" s="47">
        <v>27735.8544</v>
      </c>
      <c r="C21" s="42">
        <v>29012.4</v>
      </c>
      <c r="D21" s="43">
        <f t="shared" si="1"/>
        <v>-4.40000000000001</v>
      </c>
    </row>
    <row r="22" ht="22.5" customHeight="true" spans="1:4">
      <c r="A22" s="40" t="s">
        <v>145</v>
      </c>
      <c r="B22" s="50"/>
      <c r="C22" s="49"/>
      <c r="D22" s="43"/>
    </row>
    <row r="23" ht="22.5" customHeight="true" spans="1:4">
      <c r="A23" s="40" t="s">
        <v>146</v>
      </c>
      <c r="B23" s="51">
        <v>128657.439846223</v>
      </c>
      <c r="C23" s="49">
        <v>126239.8</v>
      </c>
      <c r="D23" s="43">
        <f t="shared" ref="D23:D27" si="2">B23/C23*100-100</f>
        <v>1.91511698071687</v>
      </c>
    </row>
    <row r="24" ht="22.5" customHeight="true" spans="1:4">
      <c r="A24" s="40" t="s">
        <v>147</v>
      </c>
      <c r="B24" s="51">
        <v>15865.4971372093</v>
      </c>
      <c r="C24" s="49">
        <v>15818</v>
      </c>
      <c r="D24" s="43">
        <f t="shared" si="2"/>
        <v>0.300272709630178</v>
      </c>
    </row>
    <row r="25" ht="22.5" customHeight="true" spans="1:4">
      <c r="A25" s="40" t="s">
        <v>148</v>
      </c>
      <c r="B25" s="51">
        <v>51544.2369670917</v>
      </c>
      <c r="C25" s="49">
        <v>51198.8</v>
      </c>
      <c r="D25" s="43">
        <f t="shared" si="2"/>
        <v>0.674697389571065</v>
      </c>
    </row>
    <row r="26" ht="22.5" customHeight="true" spans="1:4">
      <c r="A26" s="40" t="s">
        <v>149</v>
      </c>
      <c r="B26" s="51">
        <v>19918.4867931461</v>
      </c>
      <c r="C26" s="49">
        <v>19865.2</v>
      </c>
      <c r="D26" s="43">
        <f t="shared" si="2"/>
        <v>0.268241916245927</v>
      </c>
    </row>
    <row r="27" ht="22.5" customHeight="true" spans="1:4">
      <c r="A27" s="40" t="s">
        <v>150</v>
      </c>
      <c r="B27" s="51">
        <v>37766.2392563303</v>
      </c>
      <c r="C27" s="49">
        <v>37615.6</v>
      </c>
      <c r="D27" s="43">
        <f t="shared" si="2"/>
        <v>0.40047016751106</v>
      </c>
    </row>
    <row r="28" spans="2:4">
      <c r="B28" s="52"/>
      <c r="C28" s="52"/>
      <c r="D28" s="52"/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workbookViewId="0">
      <selection activeCell="N7" sqref="N7"/>
    </sheetView>
  </sheetViews>
  <sheetFormatPr defaultColWidth="9" defaultRowHeight="13.5" outlineLevelCol="4"/>
  <cols>
    <col min="2" max="2" width="31.247619047619" customWidth="true"/>
    <col min="3" max="3" width="15.3714285714286" customWidth="true"/>
    <col min="4" max="4" width="14.3714285714286" customWidth="true"/>
    <col min="5" max="5" width="11.5047619047619" hidden="true" customWidth="true"/>
    <col min="6" max="6" width="10.752380952381" customWidth="true"/>
  </cols>
  <sheetData>
    <row r="1" ht="54.75" customHeight="true" spans="2:4">
      <c r="B1" s="1" t="s">
        <v>188</v>
      </c>
      <c r="C1" s="1"/>
      <c r="D1" s="1"/>
    </row>
    <row r="2" spans="3:4">
      <c r="C2" s="3" t="s">
        <v>1</v>
      </c>
      <c r="D2" s="3"/>
    </row>
    <row r="3" ht="31.5" customHeight="true" spans="2:4">
      <c r="B3" s="4" t="s">
        <v>2</v>
      </c>
      <c r="C3" s="13" t="s">
        <v>75</v>
      </c>
      <c r="D3" s="14" t="s">
        <v>4</v>
      </c>
    </row>
    <row r="4" ht="21" customHeight="true" spans="2:5">
      <c r="B4" s="7" t="s">
        <v>189</v>
      </c>
      <c r="C4" s="22">
        <v>160625</v>
      </c>
      <c r="D4" s="23">
        <f>C4/E4*100-100</f>
        <v>5.26367526688642</v>
      </c>
      <c r="E4" s="27">
        <v>152593</v>
      </c>
    </row>
    <row r="5" ht="21" customHeight="true" spans="2:5">
      <c r="B5" s="7" t="s">
        <v>190</v>
      </c>
      <c r="C5" s="22"/>
      <c r="D5" s="23"/>
      <c r="E5" s="28"/>
    </row>
    <row r="6" ht="21" customHeight="true" spans="2:5">
      <c r="B6" s="7" t="s">
        <v>191</v>
      </c>
      <c r="C6" s="22">
        <v>89484</v>
      </c>
      <c r="D6" s="23">
        <f t="shared" ref="D6:D32" si="0">C6/E6*100-100</f>
        <v>48.8646004890952</v>
      </c>
      <c r="E6" s="28">
        <v>60111</v>
      </c>
    </row>
    <row r="7" ht="21" customHeight="true" spans="2:5">
      <c r="B7" s="7" t="s">
        <v>192</v>
      </c>
      <c r="C7" s="22">
        <v>27369</v>
      </c>
      <c r="D7" s="23">
        <f t="shared" si="0"/>
        <v>-47.6952184382525</v>
      </c>
      <c r="E7" s="28">
        <v>52326</v>
      </c>
    </row>
    <row r="8" ht="21" customHeight="true" spans="2:5">
      <c r="B8" s="7" t="s">
        <v>193</v>
      </c>
      <c r="C8" s="22">
        <v>9085</v>
      </c>
      <c r="D8" s="23">
        <f t="shared" si="0"/>
        <v>50.3143613500993</v>
      </c>
      <c r="E8" s="29">
        <v>6044</v>
      </c>
    </row>
    <row r="9" ht="21" customHeight="true" spans="2:5">
      <c r="B9" s="7" t="s">
        <v>194</v>
      </c>
      <c r="C9" s="22">
        <v>17436</v>
      </c>
      <c r="D9" s="23">
        <f t="shared" si="0"/>
        <v>-23.2401496808276</v>
      </c>
      <c r="E9" s="29">
        <v>22715</v>
      </c>
    </row>
    <row r="10" ht="21" customHeight="true" spans="2:5">
      <c r="B10" s="7" t="s">
        <v>195</v>
      </c>
      <c r="C10" s="22">
        <v>13366</v>
      </c>
      <c r="D10" s="23">
        <f t="shared" si="0"/>
        <v>51.5075946497393</v>
      </c>
      <c r="E10" s="29">
        <v>8822</v>
      </c>
    </row>
    <row r="11" ht="21" customHeight="true" spans="2:5">
      <c r="B11" s="7" t="s">
        <v>196</v>
      </c>
      <c r="C11" s="22">
        <v>3885</v>
      </c>
      <c r="D11" s="23">
        <f t="shared" si="0"/>
        <v>50.873786407767</v>
      </c>
      <c r="E11" s="29">
        <v>2575</v>
      </c>
    </row>
    <row r="12" ht="21" customHeight="true" spans="2:4">
      <c r="B12" s="7" t="s">
        <v>197</v>
      </c>
      <c r="C12" s="22"/>
      <c r="D12" s="23"/>
    </row>
    <row r="13" ht="21" customHeight="true" spans="2:5">
      <c r="B13" s="7" t="s">
        <v>198</v>
      </c>
      <c r="C13" s="22">
        <v>127961</v>
      </c>
      <c r="D13" s="23">
        <f t="shared" si="0"/>
        <v>3.56853794353795</v>
      </c>
      <c r="E13">
        <v>123552</v>
      </c>
    </row>
    <row r="14" ht="21" customHeight="true" spans="2:5">
      <c r="B14" s="7" t="s">
        <v>199</v>
      </c>
      <c r="C14" s="22">
        <v>19105</v>
      </c>
      <c r="D14" s="23">
        <f t="shared" si="0"/>
        <v>-58.7596598022709</v>
      </c>
      <c r="E14">
        <v>46326</v>
      </c>
    </row>
    <row r="15" ht="21" customHeight="true" spans="2:5">
      <c r="B15" s="24" t="s">
        <v>200</v>
      </c>
      <c r="C15" s="22">
        <v>19044</v>
      </c>
      <c r="D15" s="23">
        <f t="shared" si="0"/>
        <v>85.7951219512195</v>
      </c>
      <c r="E15">
        <v>10250</v>
      </c>
    </row>
    <row r="16" ht="21" customHeight="true" spans="2:5">
      <c r="B16" s="7" t="s">
        <v>201</v>
      </c>
      <c r="C16" s="22">
        <v>3256</v>
      </c>
      <c r="D16" s="23">
        <f t="shared" si="0"/>
        <v>58.0582524271845</v>
      </c>
      <c r="E16">
        <v>2060</v>
      </c>
    </row>
    <row r="17" ht="21" customHeight="true" spans="2:5">
      <c r="B17" s="7" t="s">
        <v>202</v>
      </c>
      <c r="C17" s="22">
        <v>1346</v>
      </c>
      <c r="D17" s="23">
        <f t="shared" si="0"/>
        <v>-6.2020905923345</v>
      </c>
      <c r="E17">
        <v>1435</v>
      </c>
    </row>
    <row r="18" ht="21" customHeight="true" spans="2:5">
      <c r="B18" s="7" t="s">
        <v>203</v>
      </c>
      <c r="C18" s="22">
        <v>5365</v>
      </c>
      <c r="D18" s="23">
        <f t="shared" si="0"/>
        <v>-1.95540935672514</v>
      </c>
      <c r="E18">
        <v>5472</v>
      </c>
    </row>
    <row r="19" ht="21" customHeight="true" spans="2:5">
      <c r="B19" s="7" t="s">
        <v>204</v>
      </c>
      <c r="C19" s="22">
        <v>2057</v>
      </c>
      <c r="D19" s="23">
        <f t="shared" si="0"/>
        <v>15.0447427293065</v>
      </c>
      <c r="E19">
        <v>1788</v>
      </c>
    </row>
    <row r="20" ht="21" customHeight="true" spans="2:5">
      <c r="B20" s="7" t="s">
        <v>205</v>
      </c>
      <c r="C20" s="22">
        <v>1458</v>
      </c>
      <c r="D20" s="23">
        <f t="shared" si="0"/>
        <v>4.81667864845434</v>
      </c>
      <c r="E20">
        <v>1391</v>
      </c>
    </row>
    <row r="21" ht="21" customHeight="true" spans="2:5">
      <c r="B21" s="7" t="s">
        <v>206</v>
      </c>
      <c r="C21" s="22">
        <v>397</v>
      </c>
      <c r="D21" s="23">
        <f t="shared" si="0"/>
        <v>-69.0085870413739</v>
      </c>
      <c r="E21">
        <v>1281</v>
      </c>
    </row>
    <row r="22" ht="21" customHeight="true" spans="2:5">
      <c r="B22" s="7" t="s">
        <v>207</v>
      </c>
      <c r="C22" s="22">
        <v>2578</v>
      </c>
      <c r="D22" s="23">
        <f t="shared" si="0"/>
        <v>2.66825965750697</v>
      </c>
      <c r="E22">
        <v>2511</v>
      </c>
    </row>
    <row r="23" ht="21" customHeight="true" spans="2:5">
      <c r="B23" s="7" t="s">
        <v>208</v>
      </c>
      <c r="C23" s="22">
        <v>71258</v>
      </c>
      <c r="D23" s="23">
        <f t="shared" si="0"/>
        <v>51.8194988921084</v>
      </c>
      <c r="E23">
        <v>46936</v>
      </c>
    </row>
    <row r="24" ht="21" customHeight="true" spans="2:5">
      <c r="B24" s="7" t="s">
        <v>209</v>
      </c>
      <c r="C24" s="22">
        <v>1535</v>
      </c>
      <c r="D24" s="23">
        <f t="shared" si="0"/>
        <v>1.18655240606461</v>
      </c>
      <c r="E24">
        <v>1517</v>
      </c>
    </row>
    <row r="25" ht="21" customHeight="true" spans="2:5">
      <c r="B25" s="7" t="s">
        <v>210</v>
      </c>
      <c r="C25" s="22">
        <v>32664</v>
      </c>
      <c r="D25" s="23">
        <f t="shared" si="0"/>
        <v>12.4754657208774</v>
      </c>
      <c r="E25">
        <v>29041</v>
      </c>
    </row>
    <row r="26" ht="21" customHeight="true" spans="2:5">
      <c r="B26" s="7" t="s">
        <v>211</v>
      </c>
      <c r="C26" s="22">
        <v>1223699</v>
      </c>
      <c r="D26" s="23">
        <f t="shared" si="0"/>
        <v>30.1137499415195</v>
      </c>
      <c r="E26">
        <v>940484</v>
      </c>
    </row>
    <row r="27" ht="21" customHeight="true" spans="2:5">
      <c r="B27" s="7" t="s">
        <v>191</v>
      </c>
      <c r="C27" s="22">
        <v>169372</v>
      </c>
      <c r="D27" s="23">
        <f t="shared" si="0"/>
        <v>42.9770135318797</v>
      </c>
      <c r="E27">
        <v>118461</v>
      </c>
    </row>
    <row r="28" ht="21" customHeight="true" spans="2:5">
      <c r="B28" s="7" t="s">
        <v>192</v>
      </c>
      <c r="C28" s="22">
        <v>326271</v>
      </c>
      <c r="D28" s="23">
        <f t="shared" si="0"/>
        <v>53.8912524644599</v>
      </c>
      <c r="E28">
        <v>212014</v>
      </c>
    </row>
    <row r="29" ht="21" customHeight="true" spans="2:5">
      <c r="B29" s="7" t="s">
        <v>193</v>
      </c>
      <c r="C29" s="22">
        <v>143302</v>
      </c>
      <c r="D29" s="23">
        <f t="shared" si="0"/>
        <v>5.11483250078852</v>
      </c>
      <c r="E29">
        <v>136329</v>
      </c>
    </row>
    <row r="30" ht="21" customHeight="true" spans="2:5">
      <c r="B30" s="7" t="s">
        <v>194</v>
      </c>
      <c r="C30" s="22">
        <v>252886</v>
      </c>
      <c r="D30" s="23">
        <f t="shared" si="0"/>
        <v>27.6905365420155</v>
      </c>
      <c r="E30">
        <v>198046</v>
      </c>
    </row>
    <row r="31" ht="21" customHeight="true" spans="2:5">
      <c r="B31" s="7" t="s">
        <v>195</v>
      </c>
      <c r="C31" s="22">
        <v>160638</v>
      </c>
      <c r="D31" s="23">
        <f t="shared" si="0"/>
        <v>8.32181365772739</v>
      </c>
      <c r="E31">
        <v>148297</v>
      </c>
    </row>
    <row r="32" ht="21" customHeight="true" spans="2:5">
      <c r="B32" s="7" t="s">
        <v>196</v>
      </c>
      <c r="C32" s="22">
        <v>171230</v>
      </c>
      <c r="D32" s="23">
        <f t="shared" si="0"/>
        <v>34.469949818199</v>
      </c>
      <c r="E32">
        <v>127337</v>
      </c>
    </row>
    <row r="33" spans="2:4">
      <c r="B33" s="25"/>
      <c r="C33" s="26"/>
      <c r="D33" s="26"/>
    </row>
  </sheetData>
  <mergeCells count="2">
    <mergeCell ref="B1:D1"/>
    <mergeCell ref="C2:D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1"/>
  <sheetViews>
    <sheetView workbookViewId="0">
      <selection activeCell="G10" sqref="G10"/>
    </sheetView>
  </sheetViews>
  <sheetFormatPr defaultColWidth="9" defaultRowHeight="13.5" outlineLevelCol="3"/>
  <cols>
    <col min="2" max="2" width="31.247619047619" customWidth="true"/>
    <col min="3" max="3" width="15" customWidth="true"/>
    <col min="4" max="4" width="12.3714285714286" customWidth="true"/>
    <col min="5" max="5" width="11.5047619047619" customWidth="true"/>
  </cols>
  <sheetData>
    <row r="1" ht="44.25" customHeight="true" spans="2:4">
      <c r="B1" s="1" t="s">
        <v>212</v>
      </c>
      <c r="C1" s="1"/>
      <c r="D1" s="1"/>
    </row>
    <row r="2" spans="3:4">
      <c r="C2" s="3" t="s">
        <v>1</v>
      </c>
      <c r="D2" s="3"/>
    </row>
    <row r="3" ht="34.5" customHeight="true" spans="2:4">
      <c r="B3" s="4" t="s">
        <v>2</v>
      </c>
      <c r="C3" s="13" t="s">
        <v>213</v>
      </c>
      <c r="D3" s="14" t="s">
        <v>4</v>
      </c>
    </row>
    <row r="4" ht="24" customHeight="true" spans="2:4">
      <c r="B4" s="7" t="s">
        <v>214</v>
      </c>
      <c r="C4" s="15">
        <v>2321268</v>
      </c>
      <c r="D4" s="21">
        <v>13.7</v>
      </c>
    </row>
    <row r="5" ht="24" customHeight="true" spans="2:4">
      <c r="B5" s="7" t="s">
        <v>215</v>
      </c>
      <c r="C5" s="15"/>
      <c r="D5" s="21"/>
    </row>
    <row r="6" ht="24" customHeight="true" spans="2:4">
      <c r="B6" s="7" t="s">
        <v>216</v>
      </c>
      <c r="C6" s="15">
        <v>1316481</v>
      </c>
      <c r="D6" s="21">
        <v>22</v>
      </c>
    </row>
    <row r="7" ht="24" customHeight="true" spans="2:4">
      <c r="B7" s="7" t="s">
        <v>217</v>
      </c>
      <c r="C7" s="15">
        <v>156380</v>
      </c>
      <c r="D7" s="21">
        <v>-6.6</v>
      </c>
    </row>
    <row r="8" ht="24" customHeight="true" spans="2:4">
      <c r="B8" s="7" t="s">
        <v>218</v>
      </c>
      <c r="C8" s="15">
        <v>518455</v>
      </c>
      <c r="D8" s="21">
        <v>12.8</v>
      </c>
    </row>
    <row r="9" ht="24" customHeight="true" spans="2:4">
      <c r="B9" s="7" t="s">
        <v>219</v>
      </c>
      <c r="C9" s="15">
        <v>179123</v>
      </c>
      <c r="D9" s="21">
        <v>4.6</v>
      </c>
    </row>
    <row r="10" ht="24" customHeight="true" spans="2:4">
      <c r="B10" s="7" t="s">
        <v>220</v>
      </c>
      <c r="C10" s="15">
        <v>150829</v>
      </c>
      <c r="D10" s="21">
        <v>-7.9</v>
      </c>
    </row>
    <row r="11" ht="24" customHeight="true" spans="2:4">
      <c r="B11" s="7" t="s">
        <v>221</v>
      </c>
      <c r="C11" s="15"/>
      <c r="D11" s="21"/>
    </row>
    <row r="12" ht="24" customHeight="true" spans="2:4">
      <c r="B12" s="7" t="s">
        <v>222</v>
      </c>
      <c r="C12" s="15">
        <v>325972</v>
      </c>
      <c r="D12" s="21">
        <v>30.9</v>
      </c>
    </row>
    <row r="13" ht="24" customHeight="true" spans="2:4">
      <c r="B13" s="7" t="s">
        <v>223</v>
      </c>
      <c r="C13" s="15">
        <v>1252732</v>
      </c>
      <c r="D13" s="21">
        <v>16.3</v>
      </c>
    </row>
    <row r="14" ht="24" customHeight="true" spans="2:4">
      <c r="B14" s="7" t="s">
        <v>224</v>
      </c>
      <c r="C14" s="15">
        <v>157237</v>
      </c>
      <c r="D14" s="21">
        <v>2.7</v>
      </c>
    </row>
    <row r="15" ht="24" customHeight="true" spans="2:4">
      <c r="B15" s="7" t="s">
        <v>225</v>
      </c>
      <c r="C15" s="15">
        <v>585322</v>
      </c>
      <c r="D15" s="21">
        <v>4.1</v>
      </c>
    </row>
    <row r="16" ht="24" customHeight="true" spans="2:4">
      <c r="B16" s="7" t="s">
        <v>226</v>
      </c>
      <c r="C16" s="15">
        <v>5</v>
      </c>
      <c r="D16" s="21">
        <v>-16.7</v>
      </c>
    </row>
    <row r="17" ht="24" customHeight="true" spans="2:4">
      <c r="B17" s="7" t="s">
        <v>227</v>
      </c>
      <c r="C17" s="15">
        <v>1729427</v>
      </c>
      <c r="D17" s="21">
        <v>11.4</v>
      </c>
    </row>
    <row r="18" ht="24" customHeight="true" spans="2:4">
      <c r="B18" s="7" t="s">
        <v>215</v>
      </c>
      <c r="C18" s="15"/>
      <c r="D18" s="21"/>
    </row>
    <row r="19" ht="24" customHeight="true" spans="2:4">
      <c r="B19" s="7" t="s">
        <v>216</v>
      </c>
      <c r="C19" s="15">
        <v>993908</v>
      </c>
      <c r="D19" s="21">
        <v>13.9</v>
      </c>
    </row>
    <row r="20" ht="24" customHeight="true" spans="2:4">
      <c r="B20" s="7" t="s">
        <v>217</v>
      </c>
      <c r="C20" s="15">
        <v>161853</v>
      </c>
      <c r="D20" s="21">
        <v>8.3</v>
      </c>
    </row>
    <row r="21" ht="24" customHeight="true" spans="2:4">
      <c r="B21" s="7" t="s">
        <v>218</v>
      </c>
      <c r="C21" s="15">
        <v>264430</v>
      </c>
      <c r="D21" s="21">
        <v>11.5</v>
      </c>
    </row>
    <row r="22" ht="24" customHeight="true" spans="2:4">
      <c r="B22" s="7" t="s">
        <v>219</v>
      </c>
      <c r="C22" s="15">
        <v>168491</v>
      </c>
      <c r="D22" s="21">
        <v>8.7</v>
      </c>
    </row>
    <row r="23" ht="24" customHeight="true" spans="2:4">
      <c r="B23" s="7" t="s">
        <v>220</v>
      </c>
      <c r="C23" s="15">
        <v>140745</v>
      </c>
      <c r="D23" s="21">
        <v>1.5</v>
      </c>
    </row>
    <row r="24" ht="24" customHeight="true" spans="2:4">
      <c r="B24" s="7" t="s">
        <v>228</v>
      </c>
      <c r="C24" s="15"/>
      <c r="D24" s="21"/>
    </row>
    <row r="25" ht="24" customHeight="true" spans="2:4">
      <c r="B25" s="7" t="s">
        <v>229</v>
      </c>
      <c r="C25" s="15">
        <v>887690</v>
      </c>
      <c r="D25" s="21">
        <v>7.7</v>
      </c>
    </row>
    <row r="26" ht="24" customHeight="true" spans="2:4">
      <c r="B26" s="7" t="s">
        <v>230</v>
      </c>
      <c r="C26" s="15">
        <v>116223</v>
      </c>
      <c r="D26" s="21">
        <v>-31.9</v>
      </c>
    </row>
    <row r="27" ht="24" customHeight="true" spans="2:4">
      <c r="B27" s="7" t="s">
        <v>231</v>
      </c>
      <c r="C27" s="15">
        <v>654458</v>
      </c>
      <c r="D27" s="21">
        <v>11.8</v>
      </c>
    </row>
    <row r="28" ht="24" customHeight="true" spans="2:4">
      <c r="B28" s="7" t="s">
        <v>232</v>
      </c>
      <c r="C28" s="15">
        <v>117008</v>
      </c>
      <c r="D28" s="21">
        <v>70.5</v>
      </c>
    </row>
    <row r="29" ht="24" customHeight="true" spans="2:4">
      <c r="B29" s="7" t="s">
        <v>233</v>
      </c>
      <c r="C29" s="15">
        <v>841737</v>
      </c>
      <c r="D29" s="21">
        <v>15.6</v>
      </c>
    </row>
    <row r="30" ht="24" customHeight="true" spans="2:4">
      <c r="B30" s="7" t="s">
        <v>230</v>
      </c>
      <c r="C30" s="15">
        <v>440519</v>
      </c>
      <c r="D30" s="21">
        <v>11.7</v>
      </c>
    </row>
    <row r="31" ht="24" customHeight="true" spans="2:4">
      <c r="B31" s="7" t="s">
        <v>231</v>
      </c>
      <c r="C31" s="15">
        <v>401218</v>
      </c>
      <c r="D31" s="21">
        <v>20.1</v>
      </c>
    </row>
  </sheetData>
  <mergeCells count="2">
    <mergeCell ref="B1:D1"/>
    <mergeCell ref="C2:D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2"/>
  <sheetViews>
    <sheetView workbookViewId="0">
      <selection activeCell="E6" sqref="E6"/>
    </sheetView>
  </sheetViews>
  <sheetFormatPr defaultColWidth="9" defaultRowHeight="13.5" outlineLevelCol="4"/>
  <cols>
    <col min="1" max="1" width="5.24761904761905" customWidth="true"/>
    <col min="2" max="2" width="23.5047619047619" customWidth="true"/>
    <col min="3" max="3" width="13.8761904761905" customWidth="true"/>
    <col min="4" max="4" width="16.8761904761905" customWidth="true"/>
    <col min="5" max="5" width="23.752380952381" customWidth="true"/>
  </cols>
  <sheetData>
    <row r="1" ht="21.75" spans="2:5">
      <c r="B1" s="1" t="s">
        <v>234</v>
      </c>
      <c r="C1" s="1"/>
      <c r="D1" s="1"/>
      <c r="E1" s="1"/>
    </row>
    <row r="2" spans="3:5">
      <c r="C2" s="3"/>
      <c r="D2" s="3"/>
      <c r="E2" s="3"/>
    </row>
    <row r="3" ht="56.25" customHeight="true" spans="2:5">
      <c r="B3" s="4" t="s">
        <v>2</v>
      </c>
      <c r="C3" s="13" t="s">
        <v>74</v>
      </c>
      <c r="D3" s="14" t="s">
        <v>3</v>
      </c>
      <c r="E3" s="14" t="s">
        <v>4</v>
      </c>
    </row>
    <row r="4" ht="56.25" customHeight="true" spans="2:5">
      <c r="B4" s="7" t="s">
        <v>235</v>
      </c>
      <c r="C4" s="15" t="s">
        <v>236</v>
      </c>
      <c r="D4" s="16">
        <v>229.37</v>
      </c>
      <c r="E4" s="9">
        <v>-13.9</v>
      </c>
    </row>
    <row r="5" ht="56.25" customHeight="true" spans="2:5">
      <c r="B5" s="7" t="s">
        <v>237</v>
      </c>
      <c r="C5" s="15" t="s">
        <v>238</v>
      </c>
      <c r="D5" s="16">
        <v>56724.2</v>
      </c>
      <c r="E5" s="9">
        <v>17.4</v>
      </c>
    </row>
    <row r="6" ht="56.25" customHeight="true" spans="2:5">
      <c r="B6" s="7" t="s">
        <v>239</v>
      </c>
      <c r="C6" s="15" t="s">
        <v>240</v>
      </c>
      <c r="D6" s="16">
        <v>33.43</v>
      </c>
      <c r="E6" s="9">
        <v>-42.9</v>
      </c>
    </row>
    <row r="7" ht="56.25" customHeight="true" spans="2:5">
      <c r="B7" s="7" t="s">
        <v>241</v>
      </c>
      <c r="C7" s="15" t="s">
        <v>242</v>
      </c>
      <c r="D7" s="16">
        <v>5792.03</v>
      </c>
      <c r="E7" s="9">
        <v>-40.3</v>
      </c>
    </row>
    <row r="8" ht="56.25" customHeight="true" spans="2:5">
      <c r="B8" s="7" t="s">
        <v>243</v>
      </c>
      <c r="C8" s="15" t="s">
        <v>244</v>
      </c>
      <c r="D8" s="16">
        <v>3360</v>
      </c>
      <c r="E8" s="16">
        <v>5.4</v>
      </c>
    </row>
    <row r="9" ht="56.25" customHeight="true" spans="2:5">
      <c r="B9" s="7" t="s">
        <v>245</v>
      </c>
      <c r="C9" s="15" t="s">
        <v>244</v>
      </c>
      <c r="D9" s="16">
        <v>27722</v>
      </c>
      <c r="E9" s="16">
        <v>9.6</v>
      </c>
    </row>
    <row r="10" ht="17.25" customHeight="true" spans="2:5">
      <c r="B10" s="19" t="s">
        <v>246</v>
      </c>
      <c r="C10" s="19"/>
      <c r="D10" s="19"/>
      <c r="E10" s="19"/>
    </row>
    <row r="11" ht="15.75" customHeight="true" spans="2:5">
      <c r="B11" s="20" t="s">
        <v>247</v>
      </c>
      <c r="C11" s="20"/>
      <c r="D11" s="20"/>
      <c r="E11" s="20"/>
    </row>
    <row r="12" ht="18.75" customHeight="true" spans="2:5">
      <c r="B12" s="20" t="s">
        <v>248</v>
      </c>
      <c r="C12" s="20"/>
      <c r="D12" s="20"/>
      <c r="E12" s="20"/>
    </row>
  </sheetData>
  <mergeCells count="5">
    <mergeCell ref="B1:E1"/>
    <mergeCell ref="C2:E2"/>
    <mergeCell ref="B10:E10"/>
    <mergeCell ref="B11:E11"/>
    <mergeCell ref="B12:E12"/>
  </mergeCells>
  <pageMargins left="0.511811023622047" right="0.31496062992126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4"/>
  <sheetViews>
    <sheetView workbookViewId="0">
      <selection activeCell="D25" sqref="D25"/>
    </sheetView>
  </sheetViews>
  <sheetFormatPr defaultColWidth="9" defaultRowHeight="13.5" outlineLevelCol="3"/>
  <cols>
    <col min="2" max="2" width="30.1238095238095" customWidth="true"/>
    <col min="3" max="3" width="20.6285714285714" customWidth="true"/>
    <col min="4" max="4" width="20.247619047619" customWidth="true"/>
  </cols>
  <sheetData>
    <row r="1" ht="21.75" spans="2:4">
      <c r="B1" s="1" t="s">
        <v>249</v>
      </c>
      <c r="C1" s="1"/>
      <c r="D1" s="1"/>
    </row>
    <row r="2" spans="3:4">
      <c r="C2" s="3" t="s">
        <v>250</v>
      </c>
      <c r="D2" s="3"/>
    </row>
    <row r="3" ht="20.25" customHeight="true" spans="2:4">
      <c r="B3" s="4" t="s">
        <v>2</v>
      </c>
      <c r="C3" s="13" t="s">
        <v>3</v>
      </c>
      <c r="D3" s="14" t="s">
        <v>4</v>
      </c>
    </row>
    <row r="4" ht="20.25" customHeight="true" spans="2:4">
      <c r="B4" s="7" t="s">
        <v>251</v>
      </c>
      <c r="C4" s="15">
        <v>16690</v>
      </c>
      <c r="D4" s="16">
        <v>5.5</v>
      </c>
    </row>
    <row r="5" ht="20.25" customHeight="true" spans="2:4">
      <c r="B5" s="7" t="s">
        <v>252</v>
      </c>
      <c r="C5" s="15">
        <v>18816</v>
      </c>
      <c r="D5" s="16">
        <v>5.5</v>
      </c>
    </row>
    <row r="6" ht="20.25" customHeight="true" spans="2:4">
      <c r="B6" s="7" t="s">
        <v>253</v>
      </c>
      <c r="C6" s="15">
        <v>15578</v>
      </c>
      <c r="D6" s="16">
        <v>5.9</v>
      </c>
    </row>
    <row r="7" ht="20.25" customHeight="true" spans="2:4">
      <c r="B7" s="7" t="s">
        <v>254</v>
      </c>
      <c r="C7" s="15">
        <v>15855</v>
      </c>
      <c r="D7" s="16">
        <v>5.4</v>
      </c>
    </row>
    <row r="8" ht="20.25" customHeight="true" spans="2:4">
      <c r="B8" s="7" t="s">
        <v>255</v>
      </c>
      <c r="C8" s="15">
        <v>16976</v>
      </c>
      <c r="D8" s="16">
        <v>6</v>
      </c>
    </row>
    <row r="9" ht="20.25" customHeight="true" spans="2:4">
      <c r="B9" s="7" t="s">
        <v>256</v>
      </c>
      <c r="C9" s="15">
        <v>15049</v>
      </c>
      <c r="D9" s="16">
        <v>4.9</v>
      </c>
    </row>
    <row r="10" ht="20.25" customHeight="true" spans="2:4">
      <c r="B10" s="7" t="s">
        <v>257</v>
      </c>
      <c r="C10" s="15">
        <v>26426</v>
      </c>
      <c r="D10" s="16">
        <v>3.8</v>
      </c>
    </row>
    <row r="11" ht="20.25" customHeight="true" spans="2:4">
      <c r="B11" s="7" t="s">
        <v>252</v>
      </c>
      <c r="C11" s="15">
        <v>26086</v>
      </c>
      <c r="D11" s="16">
        <v>3.5</v>
      </c>
    </row>
    <row r="12" ht="20.25" customHeight="true" spans="2:4">
      <c r="B12" s="7" t="s">
        <v>253</v>
      </c>
      <c r="C12" s="15">
        <v>26833</v>
      </c>
      <c r="D12" s="16">
        <v>4.3</v>
      </c>
    </row>
    <row r="13" ht="20.25" customHeight="true" spans="2:4">
      <c r="B13" s="7" t="s">
        <v>254</v>
      </c>
      <c r="C13" s="15">
        <v>25222</v>
      </c>
      <c r="D13" s="16">
        <v>3.8</v>
      </c>
    </row>
    <row r="14" ht="20.25" customHeight="true" spans="2:4">
      <c r="B14" s="7" t="s">
        <v>255</v>
      </c>
      <c r="C14" s="15">
        <v>29385</v>
      </c>
      <c r="D14" s="16">
        <v>4</v>
      </c>
    </row>
    <row r="15" ht="20.25" customHeight="true" spans="2:4">
      <c r="B15" s="7" t="s">
        <v>256</v>
      </c>
      <c r="C15" s="15">
        <v>25754</v>
      </c>
      <c r="D15" s="16">
        <v>3.6</v>
      </c>
    </row>
    <row r="16" ht="20.25" customHeight="true" spans="2:4">
      <c r="B16" s="7" t="s">
        <v>258</v>
      </c>
      <c r="C16" s="15">
        <v>10831</v>
      </c>
      <c r="D16" s="16">
        <v>7</v>
      </c>
    </row>
    <row r="17" ht="20.25" customHeight="true" spans="2:4">
      <c r="B17" s="7" t="s">
        <v>252</v>
      </c>
      <c r="C17" s="15">
        <v>12865</v>
      </c>
      <c r="D17" s="16">
        <v>6.9</v>
      </c>
    </row>
    <row r="18" ht="20.25" customHeight="true" spans="2:4">
      <c r="B18" s="7" t="s">
        <v>253</v>
      </c>
      <c r="C18" s="15">
        <v>10009</v>
      </c>
      <c r="D18" s="16">
        <v>7.4</v>
      </c>
    </row>
    <row r="19" ht="20.25" customHeight="true" spans="2:4">
      <c r="B19" s="7" t="s">
        <v>254</v>
      </c>
      <c r="C19" s="15">
        <v>9595</v>
      </c>
      <c r="D19" s="16">
        <v>7.1</v>
      </c>
    </row>
    <row r="20" ht="20.25" customHeight="true" spans="2:4">
      <c r="B20" s="7" t="s">
        <v>255</v>
      </c>
      <c r="C20" s="15">
        <v>11021</v>
      </c>
      <c r="D20" s="16">
        <v>7.5</v>
      </c>
    </row>
    <row r="21" ht="20.25" customHeight="true" spans="2:4">
      <c r="B21" s="7" t="s">
        <v>256</v>
      </c>
      <c r="C21" s="15">
        <v>10110</v>
      </c>
      <c r="D21" s="16">
        <v>7</v>
      </c>
    </row>
    <row r="22" ht="20.25" customHeight="true" spans="2:4">
      <c r="B22" s="17" t="s">
        <v>259</v>
      </c>
      <c r="C22" s="15">
        <v>10157</v>
      </c>
      <c r="D22" s="9">
        <v>0.8</v>
      </c>
    </row>
    <row r="23" ht="20.25" customHeight="true" spans="2:4">
      <c r="B23" s="17" t="s">
        <v>260</v>
      </c>
      <c r="C23" s="15">
        <v>12665</v>
      </c>
      <c r="D23" s="9">
        <v>-2</v>
      </c>
    </row>
    <row r="24" ht="20.25" customHeight="true" spans="2:4">
      <c r="B24" s="17" t="s">
        <v>261</v>
      </c>
      <c r="C24" s="18">
        <v>8648</v>
      </c>
      <c r="D24" s="9">
        <v>3.1</v>
      </c>
    </row>
  </sheetData>
  <mergeCells count="2">
    <mergeCell ref="B1:D1"/>
    <mergeCell ref="C2:D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8" sqref="E8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262</v>
      </c>
      <c r="B1" s="1"/>
      <c r="C1" s="1"/>
    </row>
    <row r="2" ht="23.25" customHeight="true" spans="1:3">
      <c r="A2" s="2" t="s">
        <v>263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264</v>
      </c>
      <c r="C4" s="6" t="s">
        <v>265</v>
      </c>
    </row>
    <row r="5" ht="34.5" customHeight="true" spans="1:3">
      <c r="A5" s="7" t="s">
        <v>266</v>
      </c>
      <c r="B5" s="8">
        <v>101.6</v>
      </c>
      <c r="C5" s="9">
        <v>102.3</v>
      </c>
    </row>
    <row r="6" ht="34.5" customHeight="true" spans="1:3">
      <c r="A6" s="7" t="s">
        <v>267</v>
      </c>
      <c r="B6" s="8">
        <v>103.2</v>
      </c>
      <c r="C6" s="9">
        <v>101.1</v>
      </c>
    </row>
    <row r="7" ht="34.5" customHeight="true" spans="1:3">
      <c r="A7" s="7" t="s">
        <v>268</v>
      </c>
      <c r="B7" s="8">
        <v>99.2</v>
      </c>
      <c r="C7" s="9">
        <v>99.9</v>
      </c>
    </row>
    <row r="8" ht="34.5" customHeight="true" spans="1:3">
      <c r="A8" s="7" t="s">
        <v>269</v>
      </c>
      <c r="B8" s="8">
        <v>99.3</v>
      </c>
      <c r="C8" s="9">
        <v>100.8</v>
      </c>
    </row>
    <row r="9" ht="34.5" customHeight="true" spans="1:3">
      <c r="A9" s="7" t="s">
        <v>270</v>
      </c>
      <c r="B9" s="8">
        <v>101.1</v>
      </c>
      <c r="C9" s="9">
        <v>99.7</v>
      </c>
    </row>
    <row r="10" ht="34.5" customHeight="true" spans="1:3">
      <c r="A10" s="7" t="s">
        <v>271</v>
      </c>
      <c r="B10" s="8">
        <v>103.5</v>
      </c>
      <c r="C10" s="9">
        <v>108</v>
      </c>
    </row>
    <row r="11" ht="34.5" customHeight="true" spans="1:3">
      <c r="A11" s="7" t="s">
        <v>272</v>
      </c>
      <c r="B11" s="8">
        <v>100.7</v>
      </c>
      <c r="C11" s="9">
        <v>100.9</v>
      </c>
    </row>
    <row r="12" ht="34.5" customHeight="true" spans="1:3">
      <c r="A12" s="7" t="s">
        <v>273</v>
      </c>
      <c r="B12" s="8">
        <v>100.1</v>
      </c>
      <c r="C12" s="9">
        <v>101.2</v>
      </c>
    </row>
    <row r="13" ht="34.5" customHeight="true" spans="1:3">
      <c r="A13" s="7" t="s">
        <v>274</v>
      </c>
      <c r="B13" s="8">
        <v>99.6</v>
      </c>
      <c r="C13" s="9">
        <v>99.8</v>
      </c>
    </row>
    <row r="14" ht="34.5" customHeight="true" spans="1:3">
      <c r="A14" s="10" t="s">
        <v>275</v>
      </c>
      <c r="B14" s="11">
        <v>102.4</v>
      </c>
      <c r="C14" s="12">
        <v>102.6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M10" sqref="M10"/>
    </sheetView>
  </sheetViews>
  <sheetFormatPr defaultColWidth="9" defaultRowHeight="13.5" outlineLevelCol="2"/>
  <cols>
    <col min="1" max="1" width="17.3333333333333" style="208" customWidth="true"/>
    <col min="2" max="2" width="16.1047619047619" style="208" customWidth="true"/>
    <col min="3" max="3" width="17.2190476190476" style="208" customWidth="true"/>
    <col min="4" max="16384" width="9" style="208"/>
  </cols>
  <sheetData>
    <row r="1" ht="37.5" customHeight="true" spans="1:3">
      <c r="A1" s="209" t="s">
        <v>18</v>
      </c>
      <c r="B1" s="209"/>
      <c r="C1" s="209"/>
    </row>
    <row r="2" ht="27" customHeight="true" spans="1:3">
      <c r="A2" s="210" t="s">
        <v>19</v>
      </c>
      <c r="B2" s="210"/>
      <c r="C2" s="210"/>
    </row>
    <row r="3" ht="27" customHeight="true" spans="1:3">
      <c r="A3" s="211" t="s">
        <v>2</v>
      </c>
      <c r="B3" s="212" t="s">
        <v>3</v>
      </c>
      <c r="C3" s="213" t="s">
        <v>4</v>
      </c>
    </row>
    <row r="4" ht="27" customHeight="true" spans="1:3">
      <c r="A4" s="214" t="s">
        <v>20</v>
      </c>
      <c r="B4" s="215">
        <v>297948.502</v>
      </c>
      <c r="C4" s="216" t="s">
        <v>21</v>
      </c>
    </row>
    <row r="5" ht="27" customHeight="true" spans="1:3">
      <c r="A5" s="217" t="s">
        <v>22</v>
      </c>
      <c r="B5" s="218">
        <v>91927.69</v>
      </c>
      <c r="C5" s="219" t="s">
        <v>23</v>
      </c>
    </row>
    <row r="6" ht="27" customHeight="true" spans="1:3">
      <c r="A6" s="217" t="s">
        <v>24</v>
      </c>
      <c r="B6" s="218">
        <v>44155.74</v>
      </c>
      <c r="C6" s="219" t="s">
        <v>25</v>
      </c>
    </row>
    <row r="7" ht="27" customHeight="true" spans="1:3">
      <c r="A7" s="217" t="s">
        <v>26</v>
      </c>
      <c r="B7" s="218">
        <v>56762.97</v>
      </c>
      <c r="C7" s="219" t="s">
        <v>27</v>
      </c>
    </row>
    <row r="8" ht="27" customHeight="true" spans="1:3">
      <c r="A8" s="217" t="s">
        <v>28</v>
      </c>
      <c r="B8" s="218">
        <v>37841.48</v>
      </c>
      <c r="C8" s="219" t="s">
        <v>27</v>
      </c>
    </row>
    <row r="9" ht="27" customHeight="true" spans="1:3">
      <c r="A9" s="217" t="s">
        <v>29</v>
      </c>
      <c r="B9" s="218">
        <v>67260.62</v>
      </c>
      <c r="C9" s="219" t="s">
        <v>30</v>
      </c>
    </row>
    <row r="10" ht="27" customHeight="true" spans="1:3">
      <c r="A10" s="214" t="s">
        <v>31</v>
      </c>
      <c r="B10" s="220">
        <f>B11+B12+B13+B14+B15</f>
        <v>197522.26</v>
      </c>
      <c r="C10" s="221">
        <v>4.4</v>
      </c>
    </row>
    <row r="11" ht="27" customHeight="true" spans="1:3">
      <c r="A11" s="217" t="s">
        <v>32</v>
      </c>
      <c r="B11" s="222">
        <v>60741.61</v>
      </c>
      <c r="C11" s="223">
        <v>4.5</v>
      </c>
    </row>
    <row r="12" ht="27" customHeight="true" spans="1:3">
      <c r="A12" s="217" t="s">
        <v>33</v>
      </c>
      <c r="B12" s="222">
        <v>31146.91</v>
      </c>
      <c r="C12" s="223">
        <v>4.4</v>
      </c>
    </row>
    <row r="13" ht="27" customHeight="true" spans="1:3">
      <c r="A13" s="217" t="s">
        <v>34</v>
      </c>
      <c r="B13" s="222">
        <v>33516.51</v>
      </c>
      <c r="C13" s="223">
        <v>4.3</v>
      </c>
    </row>
    <row r="14" ht="27" customHeight="true" spans="1:3">
      <c r="A14" s="217" t="s">
        <v>35</v>
      </c>
      <c r="B14" s="222">
        <v>27234.5</v>
      </c>
      <c r="C14" s="223">
        <v>4.3</v>
      </c>
    </row>
    <row r="15" ht="27" customHeight="true" spans="1:3">
      <c r="A15" s="217" t="s">
        <v>36</v>
      </c>
      <c r="B15" s="222">
        <v>44882.73</v>
      </c>
      <c r="C15" s="223">
        <v>4.5</v>
      </c>
    </row>
    <row r="16" spans="1:3">
      <c r="A16" s="224"/>
      <c r="B16" s="224"/>
      <c r="C16" s="224"/>
    </row>
  </sheetData>
  <mergeCells count="3">
    <mergeCell ref="A1:C1"/>
    <mergeCell ref="A2:C2"/>
    <mergeCell ref="A16:C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G22" sqref="G22"/>
    </sheetView>
  </sheetViews>
  <sheetFormatPr defaultColWidth="10.2857142857143" defaultRowHeight="15.75"/>
  <cols>
    <col min="1" max="1" width="27.5714285714286" style="96" customWidth="true"/>
    <col min="2" max="2" width="15.2857142857143" style="99" customWidth="true"/>
    <col min="3" max="3" width="15.4285714285714" style="139" customWidth="true"/>
    <col min="4" max="4" width="13.2857142857143" style="96" customWidth="true"/>
    <col min="5" max="5" width="10.2857142857143" style="96"/>
    <col min="6" max="6" width="15.7142857142857" style="96"/>
    <col min="7" max="8" width="10.2857142857143" style="96"/>
    <col min="9" max="9" width="15.7142857142857" style="96"/>
    <col min="10" max="16384" width="10.2857142857143" style="96"/>
  </cols>
  <sheetData>
    <row r="1" spans="1:4">
      <c r="A1" s="200" t="s">
        <v>37</v>
      </c>
      <c r="B1" s="200"/>
      <c r="C1" s="201"/>
      <c r="D1" s="200"/>
    </row>
    <row r="2" spans="1:4">
      <c r="A2" s="119"/>
      <c r="B2" s="96"/>
      <c r="C2" s="96"/>
      <c r="D2" s="96" t="s">
        <v>38</v>
      </c>
    </row>
    <row r="3" ht="62.25" customHeight="true" spans="1:4">
      <c r="A3" s="183" t="s">
        <v>2</v>
      </c>
      <c r="B3" s="186" t="s">
        <v>39</v>
      </c>
      <c r="C3" s="186" t="s">
        <v>40</v>
      </c>
      <c r="D3" s="202" t="s">
        <v>41</v>
      </c>
    </row>
    <row r="4" s="199" customFormat="true" ht="19.5" customHeight="true" spans="1:4">
      <c r="A4" s="187" t="s">
        <v>42</v>
      </c>
      <c r="B4" s="203">
        <v>-4.30955693903854</v>
      </c>
      <c r="C4" s="203">
        <v>3.9</v>
      </c>
      <c r="D4" s="204">
        <f t="shared" ref="D4:D8" si="0">B4-C4</f>
        <v>-8.20955693903854</v>
      </c>
    </row>
    <row r="5" ht="19.5" customHeight="true" spans="1:4">
      <c r="A5" s="124" t="s">
        <v>43</v>
      </c>
      <c r="B5" s="205"/>
      <c r="C5" s="205"/>
      <c r="D5" s="107"/>
    </row>
    <row r="6" ht="19.5" customHeight="true" spans="1:4">
      <c r="A6" s="124" t="s">
        <v>32</v>
      </c>
      <c r="B6" s="206">
        <v>11.6575767260541</v>
      </c>
      <c r="C6" s="205">
        <v>18.4</v>
      </c>
      <c r="D6" s="107">
        <f t="shared" si="0"/>
        <v>-6.7424232739459</v>
      </c>
    </row>
    <row r="7" ht="19.5" customHeight="true" spans="1:9">
      <c r="A7" s="124" t="s">
        <v>44</v>
      </c>
      <c r="B7" s="206">
        <v>-23.2302547934956</v>
      </c>
      <c r="C7" s="205">
        <v>-25.8</v>
      </c>
      <c r="D7" s="107">
        <f t="shared" si="0"/>
        <v>2.5697452065044</v>
      </c>
      <c r="I7" s="137"/>
    </row>
    <row r="8" ht="19.5" customHeight="true" spans="1:9">
      <c r="A8" s="124" t="s">
        <v>45</v>
      </c>
      <c r="B8" s="207">
        <v>-17.454276685349</v>
      </c>
      <c r="C8" s="205">
        <v>-3.4</v>
      </c>
      <c r="D8" s="107">
        <f t="shared" si="0"/>
        <v>-14.054276685349</v>
      </c>
      <c r="I8" s="137"/>
    </row>
    <row r="9" ht="19.5" customHeight="true" spans="1:9">
      <c r="A9" s="124" t="s">
        <v>46</v>
      </c>
      <c r="B9" s="206"/>
      <c r="C9" s="205"/>
      <c r="D9" s="107"/>
      <c r="I9" s="137"/>
    </row>
    <row r="10" ht="19.5" customHeight="true" spans="1:9">
      <c r="A10" s="124" t="s">
        <v>47</v>
      </c>
      <c r="B10" s="206">
        <v>-28.9978561663702</v>
      </c>
      <c r="C10" s="205">
        <v>24.4</v>
      </c>
      <c r="D10" s="107">
        <f t="shared" ref="D10:D13" si="1">B10-C10</f>
        <v>-53.3978561663702</v>
      </c>
      <c r="F10" s="137"/>
      <c r="I10" s="137"/>
    </row>
    <row r="11" ht="19.5" customHeight="true" spans="1:6">
      <c r="A11" s="124" t="s">
        <v>48</v>
      </c>
      <c r="B11" s="206">
        <v>-3.13910700966801</v>
      </c>
      <c r="C11" s="205">
        <v>3.3</v>
      </c>
      <c r="D11" s="107">
        <f t="shared" si="1"/>
        <v>-6.43910700966801</v>
      </c>
      <c r="F11" s="137"/>
    </row>
    <row r="12" ht="19.5" customHeight="true" spans="1:6">
      <c r="A12" s="124" t="s">
        <v>49</v>
      </c>
      <c r="B12" s="206">
        <v>37.248141336651</v>
      </c>
      <c r="C12" s="205">
        <v>24.2792229143946</v>
      </c>
      <c r="D12" s="107">
        <f t="shared" si="1"/>
        <v>12.9689184222564</v>
      </c>
      <c r="F12" s="137"/>
    </row>
    <row r="13" ht="19.5" customHeight="true" spans="1:6">
      <c r="A13" s="124" t="s">
        <v>50</v>
      </c>
      <c r="B13" s="206">
        <v>14.8892507553929</v>
      </c>
      <c r="C13" s="205">
        <v>51.754661827094</v>
      </c>
      <c r="D13" s="107">
        <f t="shared" si="1"/>
        <v>-36.8654110717011</v>
      </c>
      <c r="F13" s="137"/>
    </row>
    <row r="14" ht="19.5" customHeight="true" spans="1:6">
      <c r="A14" s="124" t="s">
        <v>51</v>
      </c>
      <c r="B14" s="206"/>
      <c r="C14" s="205"/>
      <c r="D14" s="107"/>
      <c r="F14" s="137"/>
    </row>
    <row r="15" ht="19.5" customHeight="true" spans="1:6">
      <c r="A15" s="124" t="s">
        <v>52</v>
      </c>
      <c r="B15" s="206">
        <v>-8.078266980811</v>
      </c>
      <c r="C15" s="205">
        <v>4.4</v>
      </c>
      <c r="D15" s="107">
        <f t="shared" ref="D15:D19" si="2">B15-C15</f>
        <v>-12.478266980811</v>
      </c>
      <c r="F15" s="137"/>
    </row>
    <row r="16" ht="19.5" customHeight="true" spans="1:6">
      <c r="A16" s="124" t="s">
        <v>53</v>
      </c>
      <c r="B16" s="206">
        <v>8.16689432970013</v>
      </c>
      <c r="C16" s="205">
        <v>-1.6</v>
      </c>
      <c r="D16" s="107">
        <f t="shared" si="2"/>
        <v>9.76689432970013</v>
      </c>
      <c r="F16" s="137"/>
    </row>
    <row r="17" ht="18.75" customHeight="true" spans="1:4">
      <c r="A17" s="124" t="s">
        <v>54</v>
      </c>
      <c r="B17" s="206"/>
      <c r="C17" s="205"/>
      <c r="D17" s="107"/>
    </row>
    <row r="18" ht="18.75" customHeight="true" spans="1:4">
      <c r="A18" s="124" t="s">
        <v>55</v>
      </c>
      <c r="B18" s="206">
        <v>-12.1060922014601</v>
      </c>
      <c r="C18" s="205">
        <v>3.2</v>
      </c>
      <c r="D18" s="107">
        <f t="shared" si="2"/>
        <v>-15.3060922014601</v>
      </c>
    </row>
    <row r="19" ht="22.5" customHeight="true" spans="1:4">
      <c r="A19" s="124" t="s">
        <v>56</v>
      </c>
      <c r="B19" s="206">
        <v>20.0195746539895</v>
      </c>
      <c r="C19" s="205">
        <v>4.8</v>
      </c>
      <c r="D19" s="107">
        <f t="shared" si="2"/>
        <v>15.2195746539895</v>
      </c>
    </row>
    <row r="20" spans="1:1">
      <c r="A20" s="96" t="s">
        <v>57</v>
      </c>
    </row>
    <row r="21" s="199" customFormat="true" spans="1:256">
      <c r="A21" s="96"/>
      <c r="B21" s="99"/>
      <c r="C21" s="139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3" s="199" customFormat="true" spans="1:256">
      <c r="A23" s="143"/>
      <c r="B23" s="98"/>
      <c r="C23" s="139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</sheetData>
  <mergeCells count="2">
    <mergeCell ref="A1:D1"/>
    <mergeCell ref="A23:B23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M17" sqref="M17"/>
    </sheetView>
  </sheetViews>
  <sheetFormatPr defaultColWidth="10.2857142857143" defaultRowHeight="15.75"/>
  <cols>
    <col min="1" max="1" width="38.2857142857143" style="96" customWidth="true"/>
    <col min="2" max="2" width="19.5714285714286" style="96" hidden="true" customWidth="true"/>
    <col min="3" max="3" width="12.2857142857143" style="96" customWidth="true"/>
    <col min="4" max="4" width="13.2857142857143" style="140" customWidth="true"/>
    <col min="5" max="5" width="12.4285714285714" style="96" customWidth="true"/>
    <col min="6" max="7" width="10.2857142857143" style="96"/>
    <col min="8" max="9" width="15.7142857142857" style="96"/>
    <col min="10" max="16384" width="10.2857142857143" style="96"/>
  </cols>
  <sheetData>
    <row r="1" spans="1:5">
      <c r="A1" s="177" t="s">
        <v>58</v>
      </c>
      <c r="B1" s="178"/>
      <c r="C1" s="178"/>
      <c r="D1" s="179"/>
      <c r="E1" s="196"/>
    </row>
    <row r="2" s="96" customFormat="true" spans="1:5">
      <c r="A2" s="180"/>
      <c r="B2" s="181"/>
      <c r="C2" s="182"/>
      <c r="D2" s="182"/>
      <c r="E2" s="182" t="s">
        <v>38</v>
      </c>
    </row>
    <row r="3" ht="63" customHeight="true" spans="1:5">
      <c r="A3" s="183" t="s">
        <v>59</v>
      </c>
      <c r="B3" s="184" t="s">
        <v>60</v>
      </c>
      <c r="C3" s="185" t="s">
        <v>39</v>
      </c>
      <c r="D3" s="186" t="s">
        <v>40</v>
      </c>
      <c r="E3" s="197" t="s">
        <v>61</v>
      </c>
    </row>
    <row r="4" ht="16.5" customHeight="true" spans="1:5">
      <c r="A4" s="187" t="s">
        <v>62</v>
      </c>
      <c r="B4" s="188">
        <v>216827</v>
      </c>
      <c r="C4" s="189">
        <v>9.52212319187425</v>
      </c>
      <c r="D4" s="189">
        <v>3.6</v>
      </c>
      <c r="E4" s="107">
        <f t="shared" ref="E4:E7" si="0">C4-D4</f>
        <v>5.92212319187425</v>
      </c>
    </row>
    <row r="5" ht="16.5" customHeight="true" spans="1:5">
      <c r="A5" s="124" t="s">
        <v>63</v>
      </c>
      <c r="B5" s="188"/>
      <c r="C5" s="189"/>
      <c r="D5" s="189"/>
      <c r="E5" s="107"/>
    </row>
    <row r="6" ht="19.5" customHeight="true" spans="1:9">
      <c r="A6" s="124" t="s">
        <v>47</v>
      </c>
      <c r="B6" s="190">
        <v>18598</v>
      </c>
      <c r="C6" s="108">
        <v>-8.22233440651018</v>
      </c>
      <c r="D6" s="108">
        <v>31.3</v>
      </c>
      <c r="E6" s="107">
        <f t="shared" si="0"/>
        <v>-39.5223344065102</v>
      </c>
      <c r="H6" s="137"/>
      <c r="I6" s="137"/>
    </row>
    <row r="7" ht="19.5" customHeight="true" spans="1:9">
      <c r="A7" s="124" t="s">
        <v>48</v>
      </c>
      <c r="B7" s="190">
        <v>174174</v>
      </c>
      <c r="C7" s="108">
        <v>11.6249558055894</v>
      </c>
      <c r="D7" s="108">
        <v>2.1</v>
      </c>
      <c r="E7" s="107">
        <f t="shared" si="0"/>
        <v>9.52495580558935</v>
      </c>
      <c r="H7" s="137"/>
      <c r="I7" s="137"/>
    </row>
    <row r="8" ht="19.5" customHeight="true" spans="1:9">
      <c r="A8" s="124" t="s">
        <v>64</v>
      </c>
      <c r="B8" s="190"/>
      <c r="D8" s="108"/>
      <c r="E8" s="107"/>
      <c r="H8" s="137"/>
      <c r="I8" s="137"/>
    </row>
    <row r="9" ht="19.5" customHeight="true" spans="1:9">
      <c r="A9" s="124" t="s">
        <v>52</v>
      </c>
      <c r="B9" s="190">
        <v>124930</v>
      </c>
      <c r="C9" s="108">
        <v>-3.67328748319733</v>
      </c>
      <c r="D9" s="108">
        <v>4.9</v>
      </c>
      <c r="E9" s="107">
        <f t="shared" ref="E9:E18" si="1">C9-D9</f>
        <v>-8.57328748319733</v>
      </c>
      <c r="H9" s="137"/>
      <c r="I9" s="137"/>
    </row>
    <row r="10" ht="19.5" customHeight="true" spans="1:9">
      <c r="A10" s="124" t="s">
        <v>53</v>
      </c>
      <c r="B10" s="191">
        <v>63592</v>
      </c>
      <c r="C10" s="108">
        <v>16.0738943052011</v>
      </c>
      <c r="D10" s="108">
        <v>15.5</v>
      </c>
      <c r="E10" s="107">
        <f t="shared" si="1"/>
        <v>0.573894305201055</v>
      </c>
      <c r="H10" s="137"/>
      <c r="I10" s="137"/>
    </row>
    <row r="11" ht="19.5" customHeight="true" spans="1:9">
      <c r="A11" s="124" t="s">
        <v>65</v>
      </c>
      <c r="B11" s="192"/>
      <c r="C11" s="108"/>
      <c r="D11" s="108"/>
      <c r="E11" s="107"/>
      <c r="I11" s="137"/>
    </row>
    <row r="12" ht="19.5" customHeight="true" spans="1:5">
      <c r="A12" s="124" t="s">
        <v>66</v>
      </c>
      <c r="B12" s="193">
        <v>97327</v>
      </c>
      <c r="C12" s="108">
        <v>-7.65972217713266</v>
      </c>
      <c r="D12" s="108">
        <v>4</v>
      </c>
      <c r="E12" s="107">
        <f t="shared" si="1"/>
        <v>-11.6597221771327</v>
      </c>
    </row>
    <row r="13" ht="19.5" customHeight="true" spans="1:5">
      <c r="A13" s="124" t="s">
        <v>67</v>
      </c>
      <c r="B13" s="193">
        <v>119501</v>
      </c>
      <c r="C13" s="108">
        <v>51.219426053191</v>
      </c>
      <c r="D13" s="108">
        <v>3.1</v>
      </c>
      <c r="E13" s="107">
        <f t="shared" si="1"/>
        <v>48.119426053191</v>
      </c>
    </row>
    <row r="14" ht="19.5" customHeight="true" spans="1:5">
      <c r="A14" s="187" t="s">
        <v>68</v>
      </c>
      <c r="B14" s="192">
        <v>98.25</v>
      </c>
      <c r="C14" s="189">
        <v>99.8460430177732</v>
      </c>
      <c r="D14" s="189">
        <v>98.6</v>
      </c>
      <c r="E14" s="107">
        <f t="shared" si="1"/>
        <v>1.2460430177732</v>
      </c>
    </row>
    <row r="15" ht="19.5" customHeight="true" spans="1:5">
      <c r="A15" s="124" t="s">
        <v>69</v>
      </c>
      <c r="B15" s="194">
        <f>17440/B6*100</f>
        <v>93.7735240348425</v>
      </c>
      <c r="C15" s="108">
        <v>101.764063999575</v>
      </c>
      <c r="D15" s="108">
        <v>86.3</v>
      </c>
      <c r="E15" s="107">
        <f t="shared" si="1"/>
        <v>15.4640639995755</v>
      </c>
    </row>
    <row r="16" ht="19.5" customHeight="true" spans="1:5">
      <c r="A16" s="124" t="s">
        <v>70</v>
      </c>
      <c r="B16" s="194">
        <f>172786/B7*100</f>
        <v>99.2030957548199</v>
      </c>
      <c r="C16" s="108">
        <v>99.659159484579</v>
      </c>
      <c r="D16" s="108">
        <v>99.4</v>
      </c>
      <c r="E16" s="107">
        <f t="shared" si="1"/>
        <v>0.259159484579015</v>
      </c>
    </row>
    <row r="17" ht="19.5" customHeight="true" spans="1:5">
      <c r="A17" s="124" t="s">
        <v>71</v>
      </c>
      <c r="B17" s="194">
        <f>124930/B9*100</f>
        <v>100</v>
      </c>
      <c r="C17" s="108">
        <v>100</v>
      </c>
      <c r="D17" s="108">
        <v>99.5</v>
      </c>
      <c r="E17" s="107">
        <f t="shared" si="1"/>
        <v>0.5</v>
      </c>
    </row>
    <row r="18" ht="19.5" customHeight="true" spans="1:5">
      <c r="A18" s="195" t="s">
        <v>72</v>
      </c>
      <c r="B18" s="194">
        <f>61159/B10*100</f>
        <v>96.1740470499434</v>
      </c>
      <c r="C18" s="108">
        <v>85.2273751374344</v>
      </c>
      <c r="D18" s="108">
        <v>93</v>
      </c>
      <c r="E18" s="107">
        <f t="shared" si="1"/>
        <v>-7.77262486256556</v>
      </c>
    </row>
    <row r="19" hidden="true" spans="5:5">
      <c r="E19" s="198">
        <f>B19-C19</f>
        <v>0</v>
      </c>
    </row>
    <row r="20" hidden="true" spans="5:5">
      <c r="E20" s="198">
        <f>B20-C20</f>
        <v>0</v>
      </c>
    </row>
    <row r="21" ht="19.5" customHeight="true"/>
    <row r="22" ht="18.75" customHeight="true"/>
  </sheetData>
  <mergeCells count="1">
    <mergeCell ref="A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6"/>
  <sheetViews>
    <sheetView topLeftCell="B1" workbookViewId="0">
      <selection activeCell="V30" sqref="V30"/>
    </sheetView>
  </sheetViews>
  <sheetFormatPr defaultColWidth="10.2857142857143" defaultRowHeight="15.75"/>
  <cols>
    <col min="1" max="1" width="12" style="141" hidden="true" customWidth="true"/>
    <col min="2" max="2" width="15.7142857142857" style="141" customWidth="true"/>
    <col min="3" max="3" width="17.2857142857143" style="143" customWidth="true"/>
    <col min="4" max="4" width="17.1428571428571" style="144" customWidth="true"/>
    <col min="5" max="5" width="15.8571428571429" style="144" hidden="true" customWidth="true"/>
    <col min="6" max="6" width="18.2857142857143" style="144" customWidth="true"/>
    <col min="7" max="7" width="18.2857142857143" style="144" hidden="true" customWidth="true"/>
    <col min="8" max="12" width="10.2857142857143" style="141" hidden="true" customWidth="true"/>
    <col min="13" max="13" width="11.5714285714286" style="141" hidden="true" customWidth="true"/>
    <col min="14" max="16" width="10.2857142857143" style="141" hidden="true" customWidth="true"/>
    <col min="17" max="17" width="11.5714285714286" style="141" hidden="true" customWidth="true"/>
    <col min="18" max="18" width="10.2857142857143" style="141" customWidth="true"/>
    <col min="19" max="221" width="10.2857142857143" style="141"/>
    <col min="222" max="16384" width="10.2857142857143" style="96"/>
  </cols>
  <sheetData>
    <row r="1" s="141" customFormat="true" spans="2:256">
      <c r="B1" s="145" t="s">
        <v>73</v>
      </c>
      <c r="C1" s="145"/>
      <c r="D1" s="145"/>
      <c r="E1" s="145"/>
      <c r="F1" s="145"/>
      <c r="G1" s="145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141" customFormat="true" ht="15" customHeight="true" spans="2:256">
      <c r="B2" s="119"/>
      <c r="C2" s="119"/>
      <c r="D2" s="119"/>
      <c r="E2" s="119"/>
      <c r="F2" s="119"/>
      <c r="G2" s="119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142" customFormat="true" ht="27.75" customHeight="true" spans="2:17">
      <c r="B3" s="146" t="s">
        <v>2</v>
      </c>
      <c r="C3" s="147" t="s">
        <v>74</v>
      </c>
      <c r="D3" s="148" t="s">
        <v>75</v>
      </c>
      <c r="E3" s="163" t="s">
        <v>76</v>
      </c>
      <c r="F3" s="164" t="s">
        <v>4</v>
      </c>
      <c r="G3" s="165">
        <v>2022</v>
      </c>
      <c r="H3" s="166" t="s">
        <v>77</v>
      </c>
      <c r="I3" s="166" t="s">
        <v>78</v>
      </c>
      <c r="J3" s="166" t="s">
        <v>79</v>
      </c>
      <c r="K3" s="166" t="s">
        <v>80</v>
      </c>
      <c r="L3" s="166" t="s">
        <v>81</v>
      </c>
      <c r="M3" s="166" t="s">
        <v>82</v>
      </c>
      <c r="N3" s="166" t="s">
        <v>77</v>
      </c>
      <c r="O3" s="166" t="s">
        <v>79</v>
      </c>
      <c r="P3" s="166" t="s">
        <v>80</v>
      </c>
      <c r="Q3" s="166" t="s">
        <v>83</v>
      </c>
    </row>
    <row r="4" s="142" customFormat="true" ht="22.5" customHeight="true" spans="2:13">
      <c r="B4" s="149" t="s">
        <v>84</v>
      </c>
      <c r="C4" s="150" t="s">
        <v>85</v>
      </c>
      <c r="D4" s="151">
        <v>319.02916918</v>
      </c>
      <c r="E4" s="167">
        <v>337</v>
      </c>
      <c r="F4" s="168">
        <f t="shared" ref="F4:F11" si="0">(D4-E4)/E4*100</f>
        <v>-5.33259074777448</v>
      </c>
      <c r="G4" s="169"/>
      <c r="H4" s="142">
        <v>201.13</v>
      </c>
      <c r="J4" s="142">
        <v>97.6710761</v>
      </c>
      <c r="K4" s="142">
        <v>20.22809308</v>
      </c>
      <c r="M4" s="142">
        <f t="shared" ref="M4:M17" si="1">H4+J4+I4+K4+L4</f>
        <v>319.02916918</v>
      </c>
    </row>
    <row r="5" s="142" customFormat="true" ht="20" customHeight="true" spans="2:13">
      <c r="B5" s="149" t="s">
        <v>86</v>
      </c>
      <c r="C5" s="150" t="s">
        <v>87</v>
      </c>
      <c r="D5" s="152">
        <v>6725.38</v>
      </c>
      <c r="E5" s="167">
        <v>4451</v>
      </c>
      <c r="F5" s="168">
        <f t="shared" si="0"/>
        <v>51.0981801842283</v>
      </c>
      <c r="G5" s="169"/>
      <c r="H5" s="142">
        <v>6725.38</v>
      </c>
      <c r="M5" s="142">
        <f t="shared" si="1"/>
        <v>6725.38</v>
      </c>
    </row>
    <row r="6" s="142" customFormat="true" ht="18" customHeight="true" spans="2:13">
      <c r="B6" s="149" t="s">
        <v>88</v>
      </c>
      <c r="C6" s="150" t="s">
        <v>87</v>
      </c>
      <c r="D6" s="152">
        <v>1931.08</v>
      </c>
      <c r="E6" s="170">
        <v>2382</v>
      </c>
      <c r="F6" s="168">
        <f t="shared" si="0"/>
        <v>-18.9303106633081</v>
      </c>
      <c r="G6" s="169"/>
      <c r="H6" s="142">
        <v>1931.08</v>
      </c>
      <c r="M6" s="142">
        <f t="shared" si="1"/>
        <v>1931.08</v>
      </c>
    </row>
    <row r="7" s="142" customFormat="true" ht="16.5" customHeight="true" spans="2:13">
      <c r="B7" s="149" t="s">
        <v>89</v>
      </c>
      <c r="C7" s="150" t="s">
        <v>87</v>
      </c>
      <c r="D7" s="152">
        <v>16248.5</v>
      </c>
      <c r="E7" s="171">
        <v>13927</v>
      </c>
      <c r="F7" s="168">
        <f t="shared" si="0"/>
        <v>16.6690600990881</v>
      </c>
      <c r="G7" s="169"/>
      <c r="J7" s="142">
        <v>16248.5</v>
      </c>
      <c r="M7" s="142">
        <f t="shared" si="1"/>
        <v>16248.5</v>
      </c>
    </row>
    <row r="8" s="142" customFormat="true" ht="18" customHeight="true" spans="2:13">
      <c r="B8" s="149" t="s">
        <v>90</v>
      </c>
      <c r="C8" s="150" t="s">
        <v>87</v>
      </c>
      <c r="D8" s="153">
        <v>4075</v>
      </c>
      <c r="E8" s="167">
        <v>8162</v>
      </c>
      <c r="F8" s="168">
        <f t="shared" si="0"/>
        <v>-50.0735113942661</v>
      </c>
      <c r="G8" s="169"/>
      <c r="H8" s="142">
        <v>4075</v>
      </c>
      <c r="M8" s="142">
        <f t="shared" si="1"/>
        <v>4075</v>
      </c>
    </row>
    <row r="9" s="142" customFormat="true" ht="18" hidden="true" customHeight="true" spans="2:13">
      <c r="B9" s="149" t="s">
        <v>91</v>
      </c>
      <c r="C9" s="150" t="s">
        <v>87</v>
      </c>
      <c r="D9" s="152">
        <v>0</v>
      </c>
      <c r="E9" s="170"/>
      <c r="F9" s="168" t="e">
        <f t="shared" si="0"/>
        <v>#DIV/0!</v>
      </c>
      <c r="G9" s="169"/>
      <c r="M9" s="142">
        <f t="shared" si="1"/>
        <v>0</v>
      </c>
    </row>
    <row r="10" s="142" customFormat="true" ht="18" hidden="true" customHeight="true" spans="2:13">
      <c r="B10" s="149" t="s">
        <v>92</v>
      </c>
      <c r="C10" s="150" t="s">
        <v>87</v>
      </c>
      <c r="D10" s="151">
        <v>0</v>
      </c>
      <c r="E10" s="172"/>
      <c r="F10" s="168" t="e">
        <f t="shared" si="0"/>
        <v>#DIV/0!</v>
      </c>
      <c r="G10" s="169"/>
      <c r="M10" s="142">
        <f t="shared" si="1"/>
        <v>0</v>
      </c>
    </row>
    <row r="11" s="142" customFormat="true" ht="18" hidden="true" customHeight="true" spans="2:13">
      <c r="B11" s="149" t="s">
        <v>93</v>
      </c>
      <c r="C11" s="150" t="s">
        <v>87</v>
      </c>
      <c r="D11" s="153">
        <v>0</v>
      </c>
      <c r="E11" s="167"/>
      <c r="F11" s="168" t="e">
        <f t="shared" si="0"/>
        <v>#DIV/0!</v>
      </c>
      <c r="G11" s="169"/>
      <c r="M11" s="142">
        <f t="shared" si="1"/>
        <v>0</v>
      </c>
    </row>
    <row r="12" s="142" customFormat="true" ht="18" hidden="true" customHeight="true" spans="2:13">
      <c r="B12" s="149" t="s">
        <v>94</v>
      </c>
      <c r="C12" s="150" t="s">
        <v>87</v>
      </c>
      <c r="D12" s="153">
        <v>0</v>
      </c>
      <c r="E12" s="167"/>
      <c r="F12" s="168">
        <v>-100</v>
      </c>
      <c r="G12" s="169"/>
      <c r="M12" s="142">
        <f t="shared" si="1"/>
        <v>0</v>
      </c>
    </row>
    <row r="13" s="142" customFormat="true" ht="18" customHeight="true" spans="2:13">
      <c r="B13" s="149" t="s">
        <v>95</v>
      </c>
      <c r="C13" s="150" t="s">
        <v>87</v>
      </c>
      <c r="D13" s="153">
        <v>493339</v>
      </c>
      <c r="E13" s="167">
        <v>703140</v>
      </c>
      <c r="F13" s="168">
        <f t="shared" ref="F13:F16" si="2">(D13-E13)/E13*100</f>
        <v>-29.8377279062491</v>
      </c>
      <c r="G13" s="169"/>
      <c r="H13" s="142">
        <v>493339</v>
      </c>
      <c r="M13" s="142">
        <f t="shared" si="1"/>
        <v>493339</v>
      </c>
    </row>
    <row r="14" s="142" customFormat="true" ht="18" customHeight="true" spans="2:13">
      <c r="B14" s="149" t="s">
        <v>96</v>
      </c>
      <c r="C14" s="150" t="s">
        <v>87</v>
      </c>
      <c r="D14" s="153">
        <v>381981</v>
      </c>
      <c r="E14" s="153">
        <v>530487</v>
      </c>
      <c r="F14" s="168">
        <f t="shared" si="2"/>
        <v>-27.994276956834</v>
      </c>
      <c r="G14" s="169"/>
      <c r="H14" s="142">
        <v>381981</v>
      </c>
      <c r="M14" s="142">
        <f t="shared" si="1"/>
        <v>381981</v>
      </c>
    </row>
    <row r="15" s="142" customFormat="true" ht="18" customHeight="true" spans="2:13">
      <c r="B15" s="149" t="s">
        <v>97</v>
      </c>
      <c r="C15" s="150" t="s">
        <v>98</v>
      </c>
      <c r="D15" s="153">
        <v>48621.4</v>
      </c>
      <c r="E15" s="167">
        <v>176444</v>
      </c>
      <c r="F15" s="168">
        <f t="shared" si="2"/>
        <v>-72.4437215207091</v>
      </c>
      <c r="G15" s="169"/>
      <c r="J15" s="142">
        <v>48621.4</v>
      </c>
      <c r="M15" s="142">
        <f t="shared" si="1"/>
        <v>48621.4</v>
      </c>
    </row>
    <row r="16" s="142" customFormat="true" ht="18" customHeight="true" spans="2:13">
      <c r="B16" s="154" t="s">
        <v>99</v>
      </c>
      <c r="C16" s="155" t="s">
        <v>87</v>
      </c>
      <c r="D16" s="151">
        <v>962.89</v>
      </c>
      <c r="E16" s="173">
        <v>1890</v>
      </c>
      <c r="F16" s="168">
        <f t="shared" si="2"/>
        <v>-49.0534391534392</v>
      </c>
      <c r="G16" s="169"/>
      <c r="J16" s="142">
        <v>962.89</v>
      </c>
      <c r="M16" s="142">
        <f t="shared" si="1"/>
        <v>962.89</v>
      </c>
    </row>
    <row r="17" s="142" customFormat="true" ht="18" customHeight="true" spans="2:13">
      <c r="B17" s="154" t="s">
        <v>100</v>
      </c>
      <c r="C17" s="155" t="s">
        <v>101</v>
      </c>
      <c r="D17" s="151">
        <v>0</v>
      </c>
      <c r="E17" s="151">
        <v>15</v>
      </c>
      <c r="F17" s="168">
        <v>-100</v>
      </c>
      <c r="G17" s="169"/>
      <c r="M17" s="142">
        <f t="shared" si="1"/>
        <v>0</v>
      </c>
    </row>
    <row r="18" s="142" customFormat="true" ht="18" hidden="true" customHeight="true" spans="2:13">
      <c r="B18" s="156" t="s">
        <v>102</v>
      </c>
      <c r="C18" s="157" t="s">
        <v>87</v>
      </c>
      <c r="D18" s="158"/>
      <c r="E18" s="167"/>
      <c r="F18" s="174" t="e">
        <f>(D18-E18)/E18*100</f>
        <v>#DIV/0!</v>
      </c>
      <c r="G18" s="169"/>
      <c r="M18" s="142">
        <f>H18+J18+K18+I18+L18</f>
        <v>0</v>
      </c>
    </row>
    <row r="19" s="142" customFormat="true" ht="18" hidden="true" customHeight="true" spans="2:13">
      <c r="B19" s="156" t="s">
        <v>103</v>
      </c>
      <c r="C19" s="159" t="s">
        <v>87</v>
      </c>
      <c r="D19" s="160"/>
      <c r="E19" s="175"/>
      <c r="F19" s="174" t="e">
        <f>(D19-E19)/E19*100</f>
        <v>#DIV/0!</v>
      </c>
      <c r="G19" s="169"/>
      <c r="M19" s="142">
        <f>H19+J19+K19+I19+L19</f>
        <v>0</v>
      </c>
    </row>
    <row r="20" s="142" customFormat="true" ht="18" customHeight="true" spans="2:7">
      <c r="B20" s="161" t="s">
        <v>104</v>
      </c>
      <c r="C20" s="161"/>
      <c r="D20" s="161"/>
      <c r="E20" s="161"/>
      <c r="F20" s="161"/>
      <c r="G20" s="176"/>
    </row>
    <row r="21" s="141" customFormat="true" spans="2:256">
      <c r="B21" s="161"/>
      <c r="C21" s="161"/>
      <c r="D21" s="161"/>
      <c r="E21" s="161"/>
      <c r="F21" s="161"/>
      <c r="G21" s="144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="141" customFormat="true" spans="2:256">
      <c r="B22" s="161"/>
      <c r="C22" s="161"/>
      <c r="D22" s="161"/>
      <c r="E22" s="161"/>
      <c r="F22" s="161"/>
      <c r="G22" s="144"/>
      <c r="M22" s="141">
        <f>M4/10000</f>
        <v>0.031902916918</v>
      </c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s="141" customFormat="true" spans="3:256">
      <c r="C23" s="143"/>
      <c r="D23" s="144"/>
      <c r="E23" s="144"/>
      <c r="F23" s="144"/>
      <c r="G23" s="165">
        <v>2021</v>
      </c>
      <c r="M23" s="141">
        <f>H23+I23+J23+K23+L23</f>
        <v>0</v>
      </c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s="141" customFormat="true" spans="3:256">
      <c r="C24" s="143"/>
      <c r="D24" s="144"/>
      <c r="E24" s="144"/>
      <c r="F24" s="144"/>
      <c r="G24" s="144"/>
      <c r="M24" s="141">
        <f>M23/10000</f>
        <v>0</v>
      </c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  <row r="25" s="141" customFormat="true" spans="3:256">
      <c r="C25" s="143"/>
      <c r="D25" s="144"/>
      <c r="E25" s="144"/>
      <c r="F25" s="144"/>
      <c r="G25" s="144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</row>
    <row r="26" s="141" customFormat="true" spans="3:256">
      <c r="C26" s="143"/>
      <c r="D26" s="144"/>
      <c r="E26" s="144"/>
      <c r="F26" s="144"/>
      <c r="G26" s="144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</row>
    <row r="27" s="141" customFormat="true" spans="3:256">
      <c r="C27" s="143"/>
      <c r="D27" s="144"/>
      <c r="E27" s="144"/>
      <c r="F27" s="144"/>
      <c r="G27" s="144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</row>
    <row r="28" s="141" customFormat="true" spans="3:256">
      <c r="C28" s="143"/>
      <c r="D28" s="144"/>
      <c r="E28" s="144"/>
      <c r="F28" s="144"/>
      <c r="G28" s="144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</row>
    <row r="29" s="141" customFormat="true" spans="3:256">
      <c r="C29" s="143"/>
      <c r="D29" s="144"/>
      <c r="E29" s="144"/>
      <c r="F29" s="144"/>
      <c r="G29" s="144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</row>
    <row r="30" s="141" customFormat="true" spans="3:256">
      <c r="C30" s="143"/>
      <c r="D30" s="144"/>
      <c r="E30" s="144"/>
      <c r="F30" s="144"/>
      <c r="G30" s="144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  <c r="IP30" s="96"/>
      <c r="IQ30" s="96"/>
      <c r="IR30" s="96"/>
      <c r="IS30" s="96"/>
      <c r="IT30" s="96"/>
      <c r="IU30" s="96"/>
      <c r="IV30" s="96"/>
    </row>
    <row r="31" s="141" customFormat="true" spans="3:256">
      <c r="C31" s="143"/>
      <c r="D31" s="144"/>
      <c r="E31" s="144"/>
      <c r="F31" s="144"/>
      <c r="G31" s="144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  <c r="IP31" s="96"/>
      <c r="IQ31" s="96"/>
      <c r="IR31" s="96"/>
      <c r="IS31" s="96"/>
      <c r="IT31" s="96"/>
      <c r="IU31" s="96"/>
      <c r="IV31" s="96"/>
    </row>
    <row r="32" s="141" customFormat="true" spans="3:256">
      <c r="C32" s="143"/>
      <c r="D32" s="144"/>
      <c r="E32" s="144"/>
      <c r="F32" s="144"/>
      <c r="G32" s="144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s="141" customFormat="true" spans="3:256">
      <c r="C33" s="143"/>
      <c r="D33" s="144"/>
      <c r="E33" s="144"/>
      <c r="F33" s="144"/>
      <c r="G33" s="144"/>
      <c r="HN33" s="96"/>
      <c r="HO33" s="96"/>
      <c r="HP33" s="96"/>
      <c r="HQ33" s="96"/>
      <c r="HR33" s="96"/>
      <c r="HS33" s="96"/>
      <c r="HT33" s="96"/>
      <c r="HU33" s="96"/>
      <c r="HV33" s="96"/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6"/>
      <c r="IK33" s="96"/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</row>
    <row r="34" s="141" customFormat="true" spans="3:256">
      <c r="C34" s="143"/>
      <c r="D34" s="144"/>
      <c r="E34" s="144"/>
      <c r="F34" s="144"/>
      <c r="G34" s="144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s="141" customFormat="true" spans="3:256">
      <c r="C35" s="143"/>
      <c r="D35" s="144"/>
      <c r="E35" s="144"/>
      <c r="F35" s="144"/>
      <c r="G35" s="144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s="141" customFormat="true" spans="3:256">
      <c r="C36" s="143"/>
      <c r="D36" s="144"/>
      <c r="E36" s="144"/>
      <c r="F36" s="144"/>
      <c r="G36" s="144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s="141" customFormat="true" spans="3:256">
      <c r="C37" s="143"/>
      <c r="D37" s="144"/>
      <c r="E37" s="144"/>
      <c r="F37" s="144"/>
      <c r="G37" s="144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s="141" customFormat="true" spans="3:256">
      <c r="C38" s="143"/>
      <c r="D38" s="144"/>
      <c r="E38" s="144"/>
      <c r="F38" s="144"/>
      <c r="G38" s="144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s="141" customFormat="true" spans="3:256">
      <c r="C39" s="143"/>
      <c r="D39" s="144"/>
      <c r="E39" s="144"/>
      <c r="F39" s="144"/>
      <c r="G39" s="144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s="141" customFormat="true" spans="3:256">
      <c r="C40" s="143"/>
      <c r="D40" s="144"/>
      <c r="E40" s="144"/>
      <c r="F40" s="144"/>
      <c r="G40" s="144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s="141" customFormat="true" spans="3:256">
      <c r="C41" s="143"/>
      <c r="D41" s="144"/>
      <c r="E41" s="144"/>
      <c r="F41" s="144"/>
      <c r="G41" s="144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s="141" customFormat="true" ht="25.5" hidden="true" customHeight="true" spans="2:256">
      <c r="B42" s="162"/>
      <c r="C42" s="143"/>
      <c r="D42" s="144"/>
      <c r="E42" s="144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s="141" customFormat="true" spans="3:256">
      <c r="C43" s="143"/>
      <c r="D43" s="144"/>
      <c r="E43" s="144"/>
      <c r="F43" s="144"/>
      <c r="G43" s="144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s="141" customFormat="true" ht="17.25" customHeight="true" spans="222:256"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s="141" customFormat="true" ht="17.25" customHeight="true" spans="222:256"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  <row r="46" s="141" customFormat="true" ht="17.25" customHeight="true" spans="222:256"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</row>
    <row r="47" s="141" customFormat="true" ht="17.25" customHeight="true" spans="222:256">
      <c r="HN47" s="96"/>
      <c r="HO47" s="96"/>
      <c r="HP47" s="96"/>
      <c r="HQ47" s="96"/>
      <c r="HR47" s="96"/>
      <c r="HS47" s="96"/>
      <c r="HT47" s="96"/>
      <c r="HU47" s="96"/>
      <c r="HV47" s="96"/>
      <c r="HW47" s="96"/>
      <c r="HX47" s="96"/>
      <c r="HY47" s="96"/>
      <c r="HZ47" s="96"/>
      <c r="IA47" s="96"/>
      <c r="IB47" s="96"/>
      <c r="IC47" s="96"/>
      <c r="ID47" s="96"/>
      <c r="IE47" s="96"/>
      <c r="IF47" s="96"/>
      <c r="IG47" s="96"/>
      <c r="IH47" s="96"/>
      <c r="II47" s="96"/>
      <c r="IJ47" s="96"/>
      <c r="IK47" s="96"/>
      <c r="IL47" s="96"/>
      <c r="IM47" s="96"/>
      <c r="IN47" s="96"/>
      <c r="IO47" s="96"/>
      <c r="IP47" s="96"/>
      <c r="IQ47" s="96"/>
      <c r="IR47" s="96"/>
      <c r="IS47" s="96"/>
      <c r="IT47" s="96"/>
      <c r="IU47" s="96"/>
      <c r="IV47" s="96"/>
    </row>
    <row r="48" s="141" customFormat="true" ht="17.25" customHeight="true" spans="222:256"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  <c r="IV48" s="96"/>
    </row>
    <row r="49" s="141" customFormat="true" ht="19.5" customHeight="true" spans="222:256"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  <c r="IU49" s="96"/>
      <c r="IV49" s="96"/>
    </row>
    <row r="50" s="141" customFormat="true" ht="21" customHeight="true" spans="222:256"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  <c r="IU50" s="96"/>
      <c r="IV50" s="96"/>
    </row>
    <row r="51" s="141" customFormat="true" ht="18.75" customHeight="true" spans="222:256"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6"/>
      <c r="IV51" s="96"/>
    </row>
    <row r="52" s="141" customFormat="true" spans="222:256"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6"/>
      <c r="IV52" s="96"/>
    </row>
    <row r="53" s="141" customFormat="true" spans="3:256">
      <c r="C53" s="143"/>
      <c r="D53" s="144"/>
      <c r="E53" s="144"/>
      <c r="F53" s="144"/>
      <c r="G53" s="144"/>
      <c r="HN53" s="96"/>
      <c r="HO53" s="96"/>
      <c r="HP53" s="96"/>
      <c r="HQ53" s="96"/>
      <c r="HR53" s="96"/>
      <c r="HS53" s="96"/>
      <c r="HT53" s="96"/>
      <c r="HU53" s="96"/>
      <c r="HV53" s="96"/>
      <c r="HW53" s="96"/>
      <c r="HX53" s="96"/>
      <c r="HY53" s="96"/>
      <c r="HZ53" s="96"/>
      <c r="IA53" s="96"/>
      <c r="IB53" s="96"/>
      <c r="IC53" s="96"/>
      <c r="ID53" s="96"/>
      <c r="IE53" s="96"/>
      <c r="IF53" s="96"/>
      <c r="IG53" s="96"/>
      <c r="IH53" s="96"/>
      <c r="II53" s="96"/>
      <c r="IJ53" s="96"/>
      <c r="IK53" s="96"/>
      <c r="IL53" s="96"/>
      <c r="IM53" s="96"/>
      <c r="IN53" s="96"/>
      <c r="IO53" s="96"/>
      <c r="IP53" s="96"/>
      <c r="IQ53" s="96"/>
      <c r="IR53" s="96"/>
      <c r="IS53" s="96"/>
      <c r="IT53" s="96"/>
      <c r="IU53" s="96"/>
      <c r="IV53" s="96"/>
    </row>
    <row r="54" s="141" customFormat="true" spans="222:256">
      <c r="HN54" s="96"/>
      <c r="HO54" s="96"/>
      <c r="HP54" s="96"/>
      <c r="HQ54" s="96"/>
      <c r="HR54" s="96"/>
      <c r="HS54" s="96"/>
      <c r="HT54" s="96"/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6"/>
      <c r="IN54" s="96"/>
      <c r="IO54" s="96"/>
      <c r="IP54" s="96"/>
      <c r="IQ54" s="96"/>
      <c r="IR54" s="96"/>
      <c r="IS54" s="96"/>
      <c r="IT54" s="96"/>
      <c r="IU54" s="96"/>
      <c r="IV54" s="96"/>
    </row>
    <row r="55" s="141" customFormat="true" spans="222:256"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</row>
    <row r="56" s="141" customFormat="true" spans="6:256">
      <c r="F56" s="144"/>
      <c r="G56" s="144"/>
      <c r="HN56" s="96"/>
      <c r="HO56" s="96"/>
      <c r="HP56" s="96"/>
      <c r="HQ56" s="96"/>
      <c r="HR56" s="96"/>
      <c r="HS56" s="96"/>
      <c r="HT56" s="96"/>
      <c r="HU56" s="96"/>
      <c r="HV56" s="96"/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6"/>
      <c r="IK56" s="96"/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</row>
  </sheetData>
  <mergeCells count="2">
    <mergeCell ref="B1:F1"/>
    <mergeCell ref="B20:F22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N23" sqref="N23"/>
    </sheetView>
  </sheetViews>
  <sheetFormatPr defaultColWidth="10.2857142857143" defaultRowHeight="15.75"/>
  <cols>
    <col min="1" max="1" width="8.28571428571429" style="96" hidden="true" customWidth="true"/>
    <col min="2" max="2" width="21.7142857142857" style="96" hidden="true" customWidth="true"/>
    <col min="3" max="3" width="12.1428571428571" style="97" hidden="true" customWidth="true"/>
    <col min="4" max="4" width="24" style="96" hidden="true" customWidth="true"/>
    <col min="5" max="5" width="0.142857142857143" style="96" customWidth="true"/>
    <col min="6" max="6" width="21.7142857142857" style="96" customWidth="true"/>
    <col min="7" max="8" width="13.4285714285714" style="97" customWidth="true"/>
    <col min="9" max="9" width="18.8571428571429" style="96" customWidth="true"/>
    <col min="10" max="10" width="12.4285714285714" style="96" customWidth="true"/>
    <col min="11" max="13" width="14.4285714285714" style="96"/>
    <col min="14" max="14" width="10.2857142857143" style="96"/>
    <col min="15" max="15" width="47.4285714285714" style="96" customWidth="true"/>
    <col min="16" max="19" width="10.2857142857143" style="96"/>
    <col min="20" max="21" width="11.8571428571429" style="96"/>
    <col min="22" max="16384" width="10.2857142857143" style="96"/>
  </cols>
  <sheetData>
    <row r="1" ht="23" customHeight="true" spans="2:9">
      <c r="B1" s="98" t="s">
        <v>105</v>
      </c>
      <c r="C1" s="98"/>
      <c r="D1" s="98"/>
      <c r="F1" s="98" t="s">
        <v>105</v>
      </c>
      <c r="G1" s="98"/>
      <c r="H1" s="98"/>
      <c r="I1" s="98"/>
    </row>
    <row r="2" ht="18" customHeight="true" spans="2:9">
      <c r="B2" s="98"/>
      <c r="C2" s="99" t="s">
        <v>106</v>
      </c>
      <c r="D2" s="99"/>
      <c r="F2" s="98"/>
      <c r="G2" s="120" t="s">
        <v>1</v>
      </c>
      <c r="H2" s="120"/>
      <c r="I2" s="120"/>
    </row>
    <row r="3" ht="29.25" customHeight="true" spans="1:9">
      <c r="A3" s="100"/>
      <c r="B3" s="101" t="s">
        <v>2</v>
      </c>
      <c r="C3" s="102" t="s">
        <v>107</v>
      </c>
      <c r="D3" s="103" t="s">
        <v>4</v>
      </c>
      <c r="F3" s="121" t="s">
        <v>2</v>
      </c>
      <c r="G3" s="122" t="s">
        <v>107</v>
      </c>
      <c r="H3" s="123" t="s">
        <v>76</v>
      </c>
      <c r="I3" s="103" t="s">
        <v>4</v>
      </c>
    </row>
    <row r="4" ht="18" customHeight="true" spans="1:9">
      <c r="A4" s="100"/>
      <c r="B4" s="104" t="s">
        <v>108</v>
      </c>
      <c r="C4" s="105"/>
      <c r="D4" s="106"/>
      <c r="F4" s="124" t="s">
        <v>108</v>
      </c>
      <c r="G4" s="125">
        <v>47</v>
      </c>
      <c r="H4" s="126">
        <v>43</v>
      </c>
      <c r="I4" s="136">
        <f t="shared" ref="I4:I16" si="0">(G4-H4)/H4*100</f>
        <v>9.30232558139535</v>
      </c>
    </row>
    <row r="5" ht="18" customHeight="true" spans="1:9">
      <c r="A5" s="100"/>
      <c r="B5" s="104" t="s">
        <v>109</v>
      </c>
      <c r="C5" s="105"/>
      <c r="D5" s="107"/>
      <c r="F5" s="124" t="s">
        <v>109</v>
      </c>
      <c r="G5" s="125">
        <v>8</v>
      </c>
      <c r="H5" s="126">
        <v>6</v>
      </c>
      <c r="I5" s="136">
        <f t="shared" si="0"/>
        <v>33.3333333333333</v>
      </c>
    </row>
    <row r="6" ht="18" customHeight="true" spans="1:12">
      <c r="A6" s="100"/>
      <c r="B6" s="104" t="s">
        <v>110</v>
      </c>
      <c r="C6" s="108"/>
      <c r="D6" s="109"/>
      <c r="F6" s="124" t="s">
        <v>110</v>
      </c>
      <c r="G6" s="127">
        <f>G5/G4*100</f>
        <v>17.0212765957447</v>
      </c>
      <c r="H6" s="127">
        <f>H5/H4*100</f>
        <v>13.953488372093</v>
      </c>
      <c r="I6" s="136">
        <f>G6-H6</f>
        <v>3.06778822365166</v>
      </c>
      <c r="K6" s="137"/>
      <c r="L6" s="137"/>
    </row>
    <row r="7" ht="18" customHeight="true" spans="1:9">
      <c r="A7" s="100"/>
      <c r="B7" s="110" t="s">
        <v>111</v>
      </c>
      <c r="C7" s="111"/>
      <c r="D7" s="112"/>
      <c r="E7" s="96">
        <v>647831</v>
      </c>
      <c r="F7" s="128" t="s">
        <v>111</v>
      </c>
      <c r="G7" s="129">
        <v>4510479.8</v>
      </c>
      <c r="H7" s="130">
        <v>4571996.3</v>
      </c>
      <c r="I7" s="136">
        <f t="shared" si="0"/>
        <v>-1.34550633822691</v>
      </c>
    </row>
    <row r="8" ht="18" customHeight="true" spans="1:9">
      <c r="A8" s="100"/>
      <c r="B8" s="110" t="s">
        <v>112</v>
      </c>
      <c r="C8" s="111"/>
      <c r="D8" s="112"/>
      <c r="E8" s="96">
        <v>1083249</v>
      </c>
      <c r="F8" s="128" t="s">
        <v>112</v>
      </c>
      <c r="G8" s="131">
        <v>2999834.9</v>
      </c>
      <c r="H8" s="132">
        <v>3084869.6</v>
      </c>
      <c r="I8" s="136">
        <f t="shared" si="0"/>
        <v>-2.75650873540976</v>
      </c>
    </row>
    <row r="9" ht="18" customHeight="true" spans="1:9">
      <c r="A9" s="100"/>
      <c r="B9" s="104" t="s">
        <v>113</v>
      </c>
      <c r="C9" s="111"/>
      <c r="D9" s="112"/>
      <c r="E9" s="96">
        <v>244085</v>
      </c>
      <c r="F9" s="124" t="s">
        <v>114</v>
      </c>
      <c r="G9" s="131">
        <v>577845.3</v>
      </c>
      <c r="H9" s="132">
        <v>477138.6</v>
      </c>
      <c r="I9" s="136">
        <f t="shared" si="0"/>
        <v>21.1063829252129</v>
      </c>
    </row>
    <row r="10" ht="18" customHeight="true" spans="1:9">
      <c r="A10" s="100"/>
      <c r="B10" s="104" t="s">
        <v>115</v>
      </c>
      <c r="C10" s="111"/>
      <c r="D10" s="112"/>
      <c r="E10" s="96">
        <v>148407</v>
      </c>
      <c r="F10" s="124" t="s">
        <v>116</v>
      </c>
      <c r="G10" s="131">
        <v>278529.4</v>
      </c>
      <c r="H10" s="132">
        <v>219898.4</v>
      </c>
      <c r="I10" s="136">
        <f t="shared" si="0"/>
        <v>26.6627678964467</v>
      </c>
    </row>
    <row r="11" ht="18" customHeight="true" spans="1:9">
      <c r="A11" s="100"/>
      <c r="B11" s="104" t="s">
        <v>117</v>
      </c>
      <c r="C11" s="111"/>
      <c r="D11" s="112"/>
      <c r="E11" s="96">
        <v>1036</v>
      </c>
      <c r="F11" s="124" t="s">
        <v>118</v>
      </c>
      <c r="G11" s="131">
        <v>5432.9</v>
      </c>
      <c r="H11" s="132">
        <v>3677.3</v>
      </c>
      <c r="I11" s="136">
        <f t="shared" si="0"/>
        <v>47.7415495064313</v>
      </c>
    </row>
    <row r="12" ht="18" customHeight="true" spans="1:9">
      <c r="A12" s="100"/>
      <c r="B12" s="110" t="s">
        <v>119</v>
      </c>
      <c r="C12" s="111"/>
      <c r="D12" s="112"/>
      <c r="E12" s="96">
        <v>6159</v>
      </c>
      <c r="F12" s="128" t="s">
        <v>119</v>
      </c>
      <c r="G12" s="131">
        <v>4503</v>
      </c>
      <c r="H12" s="132">
        <v>4067.4</v>
      </c>
      <c r="I12" s="136">
        <f t="shared" si="0"/>
        <v>10.7095441805576</v>
      </c>
    </row>
    <row r="13" ht="18" customHeight="true" spans="1:19">
      <c r="A13" s="100"/>
      <c r="B13" s="110" t="s">
        <v>120</v>
      </c>
      <c r="C13" s="111"/>
      <c r="D13" s="112"/>
      <c r="E13" s="96">
        <v>8924</v>
      </c>
      <c r="F13" s="128" t="s">
        <v>120</v>
      </c>
      <c r="G13" s="131">
        <v>9323</v>
      </c>
      <c r="H13" s="132">
        <v>8745.7</v>
      </c>
      <c r="I13" s="136">
        <f t="shared" si="0"/>
        <v>6.60095818516527</v>
      </c>
      <c r="O13" s="139"/>
      <c r="P13" s="139"/>
      <c r="Q13" s="139"/>
      <c r="R13" s="139"/>
      <c r="S13" s="139"/>
    </row>
    <row r="14" ht="18" customHeight="true" spans="1:19">
      <c r="A14" s="100"/>
      <c r="B14" s="110" t="s">
        <v>121</v>
      </c>
      <c r="C14" s="111"/>
      <c r="D14" s="112"/>
      <c r="F14" s="128" t="s">
        <v>121</v>
      </c>
      <c r="G14" s="131">
        <v>97808.3</v>
      </c>
      <c r="H14" s="132">
        <v>82659.3</v>
      </c>
      <c r="I14" s="136">
        <f t="shared" si="0"/>
        <v>18.3270364012277</v>
      </c>
      <c r="O14" s="139"/>
      <c r="P14" s="139"/>
      <c r="Q14" s="139"/>
      <c r="R14" s="139"/>
      <c r="S14" s="139"/>
    </row>
    <row r="15" ht="18" customHeight="true" spans="1:9">
      <c r="A15" s="100"/>
      <c r="B15" s="110" t="s">
        <v>122</v>
      </c>
      <c r="C15" s="111"/>
      <c r="D15" s="112"/>
      <c r="F15" s="128" t="s">
        <v>122</v>
      </c>
      <c r="G15" s="131">
        <v>43469.4</v>
      </c>
      <c r="H15" s="132">
        <v>-19398.5</v>
      </c>
      <c r="I15" s="136">
        <f t="shared" si="0"/>
        <v>-324.086398432869</v>
      </c>
    </row>
    <row r="16" ht="18" customHeight="true" spans="1:19">
      <c r="A16" s="100"/>
      <c r="B16" s="110" t="s">
        <v>123</v>
      </c>
      <c r="C16" s="111"/>
      <c r="D16" s="112"/>
      <c r="E16" s="96">
        <v>53817</v>
      </c>
      <c r="F16" s="128" t="s">
        <v>123</v>
      </c>
      <c r="G16" s="131">
        <v>176911.4</v>
      </c>
      <c r="H16" s="132">
        <v>157449.5</v>
      </c>
      <c r="I16" s="136">
        <f t="shared" si="0"/>
        <v>12.3607251849006</v>
      </c>
      <c r="O16" s="139"/>
      <c r="P16" s="139"/>
      <c r="Q16" s="139"/>
      <c r="R16" s="139"/>
      <c r="S16" s="139"/>
    </row>
    <row r="17" ht="18" customHeight="true" spans="1:19">
      <c r="A17" s="100"/>
      <c r="B17" s="104" t="s">
        <v>124</v>
      </c>
      <c r="C17" s="105"/>
      <c r="D17" s="112"/>
      <c r="F17" s="124" t="s">
        <v>124</v>
      </c>
      <c r="G17" s="133"/>
      <c r="H17" s="126"/>
      <c r="I17" s="136"/>
      <c r="O17" s="139"/>
      <c r="P17" s="139"/>
      <c r="Q17" s="139"/>
      <c r="R17" s="139"/>
      <c r="S17" s="139"/>
    </row>
    <row r="18" ht="18" customHeight="true" spans="1:19">
      <c r="A18" s="100"/>
      <c r="B18" s="113" t="s">
        <v>125</v>
      </c>
      <c r="C18" s="105"/>
      <c r="D18" s="112"/>
      <c r="E18" s="96">
        <v>50715</v>
      </c>
      <c r="F18" s="100" t="s">
        <v>125</v>
      </c>
      <c r="G18" s="125">
        <v>173051.8</v>
      </c>
      <c r="H18" s="126">
        <v>154766.9</v>
      </c>
      <c r="I18" s="136">
        <f t="shared" ref="I18:I21" si="1">(G18-H18)/H18*100</f>
        <v>11.814477126569</v>
      </c>
      <c r="O18" s="139"/>
      <c r="P18" s="139"/>
      <c r="Q18" s="139"/>
      <c r="R18" s="139"/>
      <c r="S18" s="139"/>
    </row>
    <row r="19" ht="18" customHeight="true" spans="1:21">
      <c r="A19" s="100"/>
      <c r="B19" s="113" t="s">
        <v>126</v>
      </c>
      <c r="C19" s="105"/>
      <c r="D19" s="112"/>
      <c r="E19" s="96">
        <v>4391</v>
      </c>
      <c r="F19" s="100" t="s">
        <v>126</v>
      </c>
      <c r="G19" s="125">
        <v>5028.8</v>
      </c>
      <c r="H19" s="126">
        <v>6008</v>
      </c>
      <c r="I19" s="136">
        <f t="shared" si="1"/>
        <v>-16.2982689747004</v>
      </c>
      <c r="J19" s="137"/>
      <c r="O19" s="139"/>
      <c r="P19" s="139"/>
      <c r="Q19" s="139"/>
      <c r="R19" s="139"/>
      <c r="S19" s="139"/>
      <c r="T19" s="139"/>
      <c r="U19" s="139"/>
    </row>
    <row r="20" ht="18" customHeight="true" spans="1:21">
      <c r="A20" s="100"/>
      <c r="B20" s="113" t="s">
        <v>127</v>
      </c>
      <c r="C20" s="105"/>
      <c r="D20" s="112"/>
      <c r="E20" s="96">
        <v>-15992</v>
      </c>
      <c r="F20" s="100" t="s">
        <v>127</v>
      </c>
      <c r="G20" s="125">
        <v>-1169.2</v>
      </c>
      <c r="H20" s="126">
        <v>-3325.4</v>
      </c>
      <c r="I20" s="136">
        <f t="shared" si="1"/>
        <v>-64.8403199615084</v>
      </c>
      <c r="K20" s="138"/>
      <c r="L20" s="138"/>
      <c r="N20" s="138"/>
      <c r="O20" s="139"/>
      <c r="P20" s="139"/>
      <c r="Q20" s="139"/>
      <c r="R20" s="139"/>
      <c r="S20" s="139"/>
      <c r="T20" s="139"/>
      <c r="U20" s="139"/>
    </row>
    <row r="21" s="95" customFormat="true" ht="18" customHeight="true" spans="1:21">
      <c r="A21" s="114"/>
      <c r="B21" s="115" t="s">
        <v>128</v>
      </c>
      <c r="C21" s="116"/>
      <c r="D21" s="117"/>
      <c r="E21" s="95">
        <v>6936.3</v>
      </c>
      <c r="F21" s="134" t="s">
        <v>128</v>
      </c>
      <c r="G21" s="125">
        <v>12500.2</v>
      </c>
      <c r="H21" s="126">
        <v>9503.5</v>
      </c>
      <c r="I21" s="136">
        <f t="shared" si="1"/>
        <v>31.5325932551165</v>
      </c>
      <c r="J21" s="96"/>
      <c r="O21" s="140"/>
      <c r="P21" s="140"/>
      <c r="Q21" s="140"/>
      <c r="R21" s="140"/>
      <c r="S21" s="140"/>
      <c r="T21" s="96"/>
      <c r="U21" s="96"/>
    </row>
    <row r="22" ht="49" customHeight="true" spans="2:21">
      <c r="B22" s="118" t="s">
        <v>129</v>
      </c>
      <c r="C22" s="118"/>
      <c r="D22" s="118"/>
      <c r="F22" s="135" t="s">
        <v>130</v>
      </c>
      <c r="G22" s="135"/>
      <c r="H22" s="135"/>
      <c r="I22" s="135"/>
      <c r="O22" s="139"/>
      <c r="P22" s="139"/>
      <c r="Q22" s="139"/>
      <c r="R22" s="139"/>
      <c r="S22" s="139"/>
      <c r="T22" s="139"/>
      <c r="U22" s="139"/>
    </row>
    <row r="23" spans="2:21">
      <c r="B23" s="119" t="s">
        <v>131</v>
      </c>
      <c r="C23" s="119"/>
      <c r="D23" s="119"/>
      <c r="F23" s="119"/>
      <c r="G23" s="119"/>
      <c r="H23" s="119"/>
      <c r="I23" s="119"/>
      <c r="T23" s="139"/>
      <c r="U23" s="139"/>
    </row>
    <row r="24" spans="20:21">
      <c r="T24" s="139"/>
      <c r="U24" s="139"/>
    </row>
    <row r="25" spans="20:21">
      <c r="T25" s="139"/>
      <c r="U25" s="139"/>
    </row>
    <row r="26" spans="20:21">
      <c r="T26" s="139"/>
      <c r="U26" s="139"/>
    </row>
    <row r="27" spans="20:21">
      <c r="T27" s="139"/>
      <c r="U27" s="139"/>
    </row>
    <row r="28" spans="20:21">
      <c r="T28" s="139"/>
      <c r="U28" s="139"/>
    </row>
    <row r="29" spans="20:21">
      <c r="T29" s="139"/>
      <c r="U29" s="139"/>
    </row>
    <row r="30" spans="20:21">
      <c r="T30" s="139"/>
      <c r="U30" s="139"/>
    </row>
    <row r="31" spans="20:21">
      <c r="T31" s="139"/>
      <c r="U31" s="139"/>
    </row>
    <row r="32" spans="20:21">
      <c r="T32" s="139"/>
      <c r="U32" s="139"/>
    </row>
    <row r="33" spans="20:21">
      <c r="T33" s="139"/>
      <c r="U33" s="139"/>
    </row>
    <row r="34" spans="15:21">
      <c r="O34" s="139"/>
      <c r="P34" s="139"/>
      <c r="Q34" s="139"/>
      <c r="R34" s="139"/>
      <c r="S34" s="139"/>
      <c r="T34" s="139"/>
      <c r="U34" s="139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H16" sqref="H16"/>
    </sheetView>
  </sheetViews>
  <sheetFormatPr defaultColWidth="10.2857142857143" defaultRowHeight="15.75" outlineLevelCol="1"/>
  <cols>
    <col min="1" max="1" width="39.4285714285714" style="75" customWidth="true"/>
    <col min="2" max="2" width="37.5714285714286" style="76" customWidth="true"/>
    <col min="3" max="16384" width="10.2857142857143" style="75"/>
  </cols>
  <sheetData>
    <row r="1" ht="18.75" spans="1:2">
      <c r="A1" s="77" t="s">
        <v>132</v>
      </c>
      <c r="B1" s="78"/>
    </row>
    <row r="2" spans="1:2">
      <c r="A2" s="79" t="s">
        <v>2</v>
      </c>
      <c r="B2" s="80" t="s">
        <v>4</v>
      </c>
    </row>
    <row r="3" spans="1:2">
      <c r="A3" s="81" t="s">
        <v>133</v>
      </c>
      <c r="B3" s="82">
        <v>-8.83</v>
      </c>
    </row>
    <row r="4" spans="1:2">
      <c r="A4" s="81" t="s">
        <v>134</v>
      </c>
      <c r="B4" s="82">
        <v>-0.1</v>
      </c>
    </row>
    <row r="5" spans="1:2">
      <c r="A5" s="83" t="s">
        <v>135</v>
      </c>
      <c r="B5" s="82"/>
    </row>
    <row r="6" spans="1:2">
      <c r="A6" s="84" t="s">
        <v>136</v>
      </c>
      <c r="B6" s="82"/>
    </row>
    <row r="7" spans="1:2">
      <c r="A7" s="85" t="s">
        <v>137</v>
      </c>
      <c r="B7" s="86">
        <v>-4.75</v>
      </c>
    </row>
    <row r="8" spans="1:2">
      <c r="A8" s="85" t="s">
        <v>138</v>
      </c>
      <c r="B8" s="82">
        <v>-10.07</v>
      </c>
    </row>
    <row r="9" spans="1:2">
      <c r="A9" s="87" t="s">
        <v>139</v>
      </c>
      <c r="B9" s="82">
        <v>8.75</v>
      </c>
    </row>
    <row r="10" spans="1:2">
      <c r="A10" s="88" t="s">
        <v>140</v>
      </c>
      <c r="B10" s="82"/>
    </row>
    <row r="11" spans="1:2">
      <c r="A11" s="85" t="s">
        <v>141</v>
      </c>
      <c r="B11" s="89">
        <v>3.4</v>
      </c>
    </row>
    <row r="12" spans="1:2">
      <c r="A12" s="85" t="s">
        <v>142</v>
      </c>
      <c r="B12" s="89">
        <v>-16.3</v>
      </c>
    </row>
    <row r="13" spans="1:2">
      <c r="A13" s="85" t="s">
        <v>143</v>
      </c>
      <c r="B13" s="89">
        <v>-16.3</v>
      </c>
    </row>
    <row r="14" spans="1:2">
      <c r="A14" s="85" t="s">
        <v>144</v>
      </c>
      <c r="B14" s="89">
        <v>25.7</v>
      </c>
    </row>
    <row r="15" spans="1:2">
      <c r="A15" s="83" t="s">
        <v>145</v>
      </c>
      <c r="B15" s="82"/>
    </row>
    <row r="16" spans="1:2">
      <c r="A16" s="90" t="s">
        <v>146</v>
      </c>
      <c r="B16" s="82">
        <v>-15.73</v>
      </c>
    </row>
    <row r="17" spans="1:2">
      <c r="A17" s="90" t="s">
        <v>147</v>
      </c>
      <c r="B17" s="82">
        <v>60.39</v>
      </c>
    </row>
    <row r="18" spans="1:2">
      <c r="A18" s="90" t="s">
        <v>148</v>
      </c>
      <c r="B18" s="82">
        <v>9.04</v>
      </c>
    </row>
    <row r="19" spans="1:2">
      <c r="A19" s="90" t="s">
        <v>149</v>
      </c>
      <c r="B19" s="82">
        <v>23.95</v>
      </c>
    </row>
    <row r="20" ht="16.5" spans="1:2">
      <c r="A20" s="91" t="s">
        <v>150</v>
      </c>
      <c r="B20" s="92">
        <v>8.5</v>
      </c>
    </row>
    <row r="21" ht="48" customHeight="true" spans="1:2">
      <c r="A21" s="93" t="s">
        <v>151</v>
      </c>
      <c r="B21" s="94"/>
    </row>
  </sheetData>
  <mergeCells count="2">
    <mergeCell ref="A1:B1"/>
    <mergeCell ref="A21:B2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4" sqref="I14"/>
    </sheetView>
  </sheetViews>
  <sheetFormatPr defaultColWidth="11.7142857142857" defaultRowHeight="22.5" customHeight="true"/>
  <cols>
    <col min="1" max="1" width="23.8571428571429" style="30" customWidth="true"/>
    <col min="2" max="4" width="20.7142857142857" style="52" customWidth="true"/>
    <col min="5" max="5" width="11.7142857142857" style="30"/>
    <col min="6" max="6" width="17.5714285714286" style="30" customWidth="true"/>
    <col min="7" max="16384" width="11.7142857142857" style="30"/>
  </cols>
  <sheetData>
    <row r="1" customHeight="true" spans="1:4">
      <c r="A1" s="54" t="s">
        <v>152</v>
      </c>
      <c r="B1" s="54"/>
      <c r="C1" s="54"/>
      <c r="D1" s="54"/>
    </row>
    <row r="2" customHeight="true" spans="4:4">
      <c r="D2" s="55" t="s">
        <v>1</v>
      </c>
    </row>
    <row r="3" customHeight="true" spans="1:4">
      <c r="A3" s="56"/>
      <c r="B3" s="57" t="s">
        <v>153</v>
      </c>
      <c r="C3" s="57" t="s">
        <v>154</v>
      </c>
      <c r="D3" s="59" t="s">
        <v>4</v>
      </c>
    </row>
    <row r="4" customHeight="true" spans="1:7">
      <c r="A4" s="67" t="s">
        <v>155</v>
      </c>
      <c r="B4" s="68">
        <v>203141.3</v>
      </c>
      <c r="C4" s="68">
        <v>193076.8</v>
      </c>
      <c r="D4" s="69">
        <f t="shared" ref="D4:D7" si="0">B4/C4*100-100</f>
        <v>5.21269256585981</v>
      </c>
      <c r="F4" s="52"/>
      <c r="G4" s="52"/>
    </row>
    <row r="5" customHeight="true" spans="1:4">
      <c r="A5" s="56" t="s">
        <v>156</v>
      </c>
      <c r="B5" s="57"/>
      <c r="C5" s="57"/>
      <c r="D5" s="69"/>
    </row>
    <row r="6" customHeight="true" spans="1:4">
      <c r="A6" s="56" t="s">
        <v>157</v>
      </c>
      <c r="B6" s="70">
        <v>185410.1</v>
      </c>
      <c r="C6" s="70">
        <v>173402.8</v>
      </c>
      <c r="D6" s="71">
        <f t="shared" si="0"/>
        <v>6.92451332965788</v>
      </c>
    </row>
    <row r="7" customHeight="true" spans="1:4">
      <c r="A7" s="56" t="s">
        <v>158</v>
      </c>
      <c r="B7" s="70">
        <v>17731.2</v>
      </c>
      <c r="C7" s="70">
        <v>19674</v>
      </c>
      <c r="D7" s="71">
        <f t="shared" si="0"/>
        <v>-9.87496187862152</v>
      </c>
    </row>
    <row r="8" customHeight="true" spans="1:8">
      <c r="A8" s="56" t="s">
        <v>159</v>
      </c>
      <c r="B8" s="70"/>
      <c r="C8" s="70"/>
      <c r="D8" s="71"/>
      <c r="G8" s="52"/>
      <c r="H8" s="52"/>
    </row>
    <row r="9" customHeight="true" spans="1:4">
      <c r="A9" s="56" t="s">
        <v>160</v>
      </c>
      <c r="B9" s="70">
        <v>151278.8</v>
      </c>
      <c r="C9" s="70">
        <v>133786.3</v>
      </c>
      <c r="D9" s="71">
        <f t="shared" ref="D9:D12" si="1">B9/C9*100-100</f>
        <v>13.074956105371</v>
      </c>
    </row>
    <row r="10" customHeight="true" spans="1:4">
      <c r="A10" s="56" t="s">
        <v>161</v>
      </c>
      <c r="B10" s="72" t="s">
        <v>162</v>
      </c>
      <c r="C10" s="72" t="s">
        <v>162</v>
      </c>
      <c r="D10" s="71"/>
    </row>
    <row r="11" customHeight="true" spans="1:9">
      <c r="A11" s="56" t="s">
        <v>163</v>
      </c>
      <c r="B11" s="70">
        <v>4181</v>
      </c>
      <c r="C11" s="70">
        <v>3776.2</v>
      </c>
      <c r="D11" s="71">
        <f t="shared" si="1"/>
        <v>10.7197711985594</v>
      </c>
      <c r="G11" s="52"/>
      <c r="H11" s="52"/>
      <c r="I11" s="52"/>
    </row>
    <row r="12" customHeight="true" spans="1:9">
      <c r="A12" s="56" t="s">
        <v>164</v>
      </c>
      <c r="B12" s="72">
        <v>47681.5</v>
      </c>
      <c r="C12" s="72">
        <v>55514.3</v>
      </c>
      <c r="D12" s="71">
        <f t="shared" si="1"/>
        <v>-14.1095177278647</v>
      </c>
      <c r="G12" s="52"/>
      <c r="H12" s="52"/>
      <c r="I12" s="52"/>
    </row>
    <row r="13" customHeight="true" spans="1:9">
      <c r="A13" s="56" t="s">
        <v>165</v>
      </c>
      <c r="B13" s="72" t="s">
        <v>162</v>
      </c>
      <c r="C13" s="72" t="s">
        <v>162</v>
      </c>
      <c r="D13" s="73" t="s">
        <v>162</v>
      </c>
      <c r="G13" s="52"/>
      <c r="H13" s="52"/>
      <c r="I13" s="52"/>
    </row>
    <row r="14" customHeight="true" spans="1:9">
      <c r="A14" s="67" t="s">
        <v>166</v>
      </c>
      <c r="B14" s="74">
        <v>76458</v>
      </c>
      <c r="C14" s="74">
        <v>65948.2</v>
      </c>
      <c r="D14" s="69">
        <f t="shared" ref="D14:D17" si="2">B14/C14*100-100</f>
        <v>15.9364470902921</v>
      </c>
      <c r="G14" s="52"/>
      <c r="H14" s="52"/>
      <c r="I14" s="52"/>
    </row>
    <row r="15" customHeight="true" spans="1:9">
      <c r="A15" s="56" t="s">
        <v>156</v>
      </c>
      <c r="B15" s="70"/>
      <c r="C15" s="70"/>
      <c r="D15" s="69"/>
      <c r="I15" s="52"/>
    </row>
    <row r="16" customHeight="true" spans="1:9">
      <c r="A16" s="56" t="s">
        <v>157</v>
      </c>
      <c r="B16" s="70">
        <v>59069.8</v>
      </c>
      <c r="C16" s="72">
        <v>46710.7</v>
      </c>
      <c r="D16" s="73">
        <f t="shared" si="2"/>
        <v>26.4588199277682</v>
      </c>
      <c r="I16" s="52"/>
    </row>
    <row r="17" customHeight="true" spans="1:9">
      <c r="A17" s="56" t="s">
        <v>158</v>
      </c>
      <c r="B17" s="70">
        <v>17388.2</v>
      </c>
      <c r="C17" s="70">
        <v>19237.5</v>
      </c>
      <c r="D17" s="71">
        <f t="shared" si="2"/>
        <v>-9.61299545159194</v>
      </c>
      <c r="I17" s="52"/>
    </row>
    <row r="18" customHeight="true" spans="1:4">
      <c r="A18" s="56" t="s">
        <v>159</v>
      </c>
      <c r="B18" s="70"/>
      <c r="C18" s="70"/>
      <c r="D18" s="71"/>
    </row>
    <row r="19" customHeight="true" spans="1:4">
      <c r="A19" s="56" t="s">
        <v>160</v>
      </c>
      <c r="B19" s="70">
        <v>70812.2</v>
      </c>
      <c r="C19" s="70">
        <v>59715.5</v>
      </c>
      <c r="D19" s="71">
        <f t="shared" ref="D19:D22" si="3">B19/C19*100-100</f>
        <v>18.5826125545294</v>
      </c>
    </row>
    <row r="20" customHeight="true" spans="1:4">
      <c r="A20" s="56" t="s">
        <v>161</v>
      </c>
      <c r="B20" s="73" t="s">
        <v>162</v>
      </c>
      <c r="C20" s="73" t="s">
        <v>162</v>
      </c>
      <c r="D20" s="73" t="s">
        <v>162</v>
      </c>
    </row>
    <row r="21" customHeight="true" spans="1:4">
      <c r="A21" s="56" t="s">
        <v>163</v>
      </c>
      <c r="B21" s="70">
        <v>3838</v>
      </c>
      <c r="C21" s="70">
        <v>3339.7</v>
      </c>
      <c r="D21" s="71">
        <f t="shared" si="3"/>
        <v>14.9205018414828</v>
      </c>
    </row>
    <row r="22" customHeight="true" spans="1:4">
      <c r="A22" s="56" t="s">
        <v>164</v>
      </c>
      <c r="B22" s="72">
        <v>1807.8</v>
      </c>
      <c r="C22" s="72">
        <v>2893</v>
      </c>
      <c r="D22" s="71">
        <f t="shared" si="3"/>
        <v>-37.5112340131352</v>
      </c>
    </row>
    <row r="23" customHeight="true" spans="1:4">
      <c r="A23" s="56" t="s">
        <v>165</v>
      </c>
      <c r="B23" s="72" t="s">
        <v>162</v>
      </c>
      <c r="C23" s="72" t="s">
        <v>162</v>
      </c>
      <c r="D23" s="73" t="s">
        <v>162</v>
      </c>
    </row>
    <row r="24" s="53" customFormat="true" customHeight="true" spans="1:4">
      <c r="A24" s="53" t="s">
        <v>167</v>
      </c>
      <c r="B24" s="66"/>
      <c r="C24" s="66"/>
      <c r="D24" s="66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11" sqref="B11"/>
    </sheetView>
  </sheetViews>
  <sheetFormatPr defaultColWidth="11.7142857142857" defaultRowHeight="31.5" customHeight="true" outlineLevelCol="3"/>
  <cols>
    <col min="1" max="1" width="24.7142857142857" style="30" customWidth="true"/>
    <col min="2" max="3" width="22.1428571428571" style="31" customWidth="true"/>
    <col min="4" max="4" width="22.1428571428571" style="52" customWidth="true"/>
    <col min="5" max="16384" width="11.7142857142857" style="30"/>
  </cols>
  <sheetData>
    <row r="1" customHeight="true" spans="1:4">
      <c r="A1" s="54" t="s">
        <v>168</v>
      </c>
      <c r="B1" s="54"/>
      <c r="C1" s="54"/>
      <c r="D1" s="54"/>
    </row>
    <row r="2" customHeight="true" spans="4:4">
      <c r="D2" s="55" t="s">
        <v>1</v>
      </c>
    </row>
    <row r="3" customHeight="true" spans="1:4">
      <c r="A3" s="56"/>
      <c r="B3" s="57" t="s">
        <v>75</v>
      </c>
      <c r="C3" s="58" t="s">
        <v>154</v>
      </c>
      <c r="D3" s="59" t="s">
        <v>4</v>
      </c>
    </row>
    <row r="4" customHeight="true" spans="1:4">
      <c r="A4" s="60" t="s">
        <v>169</v>
      </c>
      <c r="B4" s="61">
        <v>3490</v>
      </c>
      <c r="C4" s="61">
        <v>4792</v>
      </c>
      <c r="D4" s="62">
        <f t="shared" ref="D4:D8" si="0">B4/C4*100-100</f>
        <v>-27.1702838063439</v>
      </c>
    </row>
    <row r="5" customHeight="true" spans="1:4">
      <c r="A5" s="56" t="s">
        <v>156</v>
      </c>
      <c r="B5" s="63"/>
      <c r="C5" s="63"/>
      <c r="D5" s="62"/>
    </row>
    <row r="6" customHeight="true" spans="1:4">
      <c r="A6" s="56" t="s">
        <v>170</v>
      </c>
      <c r="B6" s="63">
        <v>2312.8</v>
      </c>
      <c r="C6" s="63">
        <v>3477.5</v>
      </c>
      <c r="D6" s="62">
        <f t="shared" si="0"/>
        <v>-33.4924514737599</v>
      </c>
    </row>
    <row r="7" customHeight="true" spans="1:4">
      <c r="A7" s="56" t="s">
        <v>171</v>
      </c>
      <c r="B7" s="63">
        <v>1622.6</v>
      </c>
      <c r="C7" s="63">
        <v>2536.8</v>
      </c>
      <c r="D7" s="62">
        <f t="shared" si="0"/>
        <v>-36.037527593819</v>
      </c>
    </row>
    <row r="8" customHeight="true" spans="1:4">
      <c r="A8" s="56" t="s">
        <v>172</v>
      </c>
      <c r="B8" s="63">
        <v>680.4</v>
      </c>
      <c r="C8" s="63">
        <v>885</v>
      </c>
      <c r="D8" s="62">
        <f t="shared" si="0"/>
        <v>-23.1186440677966</v>
      </c>
    </row>
    <row r="9" customHeight="true" spans="1:4">
      <c r="A9" s="56" t="s">
        <v>173</v>
      </c>
      <c r="B9" s="63" t="s">
        <v>162</v>
      </c>
      <c r="C9" s="63" t="s">
        <v>162</v>
      </c>
      <c r="D9" s="64" t="s">
        <v>162</v>
      </c>
    </row>
    <row r="10" customHeight="true" spans="1:4">
      <c r="A10" s="56" t="s">
        <v>174</v>
      </c>
      <c r="B10" s="63">
        <v>9.8</v>
      </c>
      <c r="C10" s="63">
        <v>55.7</v>
      </c>
      <c r="D10" s="62">
        <f t="shared" ref="D10:D13" si="1">B10/C10*100-100</f>
        <v>-82.4057450628366</v>
      </c>
    </row>
    <row r="11" customHeight="true" spans="1:4">
      <c r="A11" s="56" t="s">
        <v>175</v>
      </c>
      <c r="B11" s="63">
        <v>1177.2</v>
      </c>
      <c r="C11" s="63">
        <v>1314.5</v>
      </c>
      <c r="D11" s="62">
        <f t="shared" si="1"/>
        <v>-10.4450361354127</v>
      </c>
    </row>
    <row r="12" customHeight="true" spans="1:4">
      <c r="A12" s="56" t="s">
        <v>159</v>
      </c>
      <c r="B12" s="63"/>
      <c r="C12" s="63"/>
      <c r="D12" s="62"/>
    </row>
    <row r="13" customHeight="true" spans="1:4">
      <c r="A13" s="56" t="s">
        <v>160</v>
      </c>
      <c r="B13" s="63">
        <v>2048.2</v>
      </c>
      <c r="C13" s="63">
        <v>2696</v>
      </c>
      <c r="D13" s="62">
        <f t="shared" si="1"/>
        <v>-24.0281899109792</v>
      </c>
    </row>
    <row r="14" customHeight="true" spans="1:4">
      <c r="A14" s="56" t="s">
        <v>161</v>
      </c>
      <c r="B14" s="63" t="s">
        <v>162</v>
      </c>
      <c r="C14" s="63" t="s">
        <v>162</v>
      </c>
      <c r="D14" s="62" t="s">
        <v>162</v>
      </c>
    </row>
    <row r="15" customHeight="true" spans="1:4">
      <c r="A15" s="56" t="s">
        <v>163</v>
      </c>
      <c r="B15" s="63">
        <v>1441.8</v>
      </c>
      <c r="C15" s="63">
        <v>2096</v>
      </c>
      <c r="D15" s="62">
        <f>B15/C15*100-100</f>
        <v>-31.2118320610687</v>
      </c>
    </row>
    <row r="16" customHeight="true" spans="1:4">
      <c r="A16" s="56" t="s">
        <v>164</v>
      </c>
      <c r="B16" s="63" t="s">
        <v>162</v>
      </c>
      <c r="C16" s="63" t="s">
        <v>162</v>
      </c>
      <c r="D16" s="62" t="s">
        <v>162</v>
      </c>
    </row>
    <row r="17" customHeight="true" spans="1:4">
      <c r="A17" s="56" t="s">
        <v>165</v>
      </c>
      <c r="B17" s="63" t="s">
        <v>162</v>
      </c>
      <c r="C17" s="63" t="s">
        <v>162</v>
      </c>
      <c r="D17" s="62" t="s">
        <v>162</v>
      </c>
    </row>
    <row r="18" s="53" customFormat="true" customHeight="true" spans="1:4">
      <c r="A18" s="53" t="s">
        <v>167</v>
      </c>
      <c r="B18" s="65"/>
      <c r="C18" s="65"/>
      <c r="D18" s="66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GDP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2018-03-05T18:31:00Z</dcterms:created>
  <cp:lastPrinted>2022-10-10T23:15:00Z</cp:lastPrinted>
  <dcterms:modified xsi:type="dcterms:W3CDTF">2023-01-04T10:37:23Z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