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GDP" sheetId="7" r:id="rId1"/>
    <sheet name="农业总产值增加值" sheetId="10" r:id="rId2"/>
    <sheet name="工业增加值" sheetId="11" r:id="rId3"/>
    <sheet name="工业总产值" sheetId="12" r:id="rId4"/>
    <sheet name="主要工业产品产量" sheetId="13" r:id="rId5"/>
    <sheet name="规模以上工业企业经济效益" sheetId="14" r:id="rId6"/>
    <sheet name="固定资产投资" sheetId="15" r:id="rId7"/>
    <sheet name="批零业" sheetId="16" r:id="rId8"/>
    <sheet name="住餐业" sheetId="17" r:id="rId9"/>
    <sheet name="零售总额" sheetId="18" r:id="rId10"/>
    <sheet name="财政" sheetId="4" r:id="rId11"/>
    <sheet name="金融" sheetId="5" r:id="rId12"/>
    <sheet name="运输邮电" sheetId="8" r:id="rId13"/>
    <sheet name="人民生活" sheetId="9" r:id="rId14"/>
    <sheet name="价格" sheetId="6" r:id="rId15"/>
  </sheets>
  <definedNames>
    <definedName name="_xlnm.Print_Area" localSheetId="7">批零业!$A$1:$D$24</definedName>
    <definedName name="_xlnm.Print_Area" localSheetId="9">零售总额!$A$1:$D$27</definedName>
  </definedNames>
  <calcPr calcId="144525"/>
</workbook>
</file>

<file path=xl/sharedStrings.xml><?xml version="1.0" encoding="utf-8"?>
<sst xmlns="http://schemas.openxmlformats.org/spreadsheetml/2006/main" count="438" uniqueCount="276">
  <si>
    <t>地区生产总值</t>
  </si>
  <si>
    <t>单位：万元</t>
  </si>
  <si>
    <t>指标名称</t>
  </si>
  <si>
    <t>上半年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</si>
  <si>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</si>
  <si>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</si>
  <si>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</si>
  <si>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</si>
  <si>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</si>
  <si>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</si>
  <si>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</si>
  <si>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</si>
  <si>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</si>
  <si>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</si>
  <si>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</si>
  <si>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</si>
  <si>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</si>
  <si>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</si>
  <si>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</si>
  <si>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</si>
  <si>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二季度</t>
  </si>
  <si>
    <t>一、农业总产值</t>
  </si>
  <si>
    <t>4.12</t>
  </si>
  <si>
    <t xml:space="preserve">        共和县</t>
  </si>
  <si>
    <t>4.11</t>
  </si>
  <si>
    <t xml:space="preserve">        同德县</t>
  </si>
  <si>
    <t>4.09</t>
  </si>
  <si>
    <t xml:space="preserve">        贵德县</t>
  </si>
  <si>
    <t>4.1</t>
  </si>
  <si>
    <t xml:space="preserve">        兴海县</t>
  </si>
  <si>
    <t>4.15</t>
  </si>
  <si>
    <t xml:space="preserve">        贵南县</t>
  </si>
  <si>
    <t>4.16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</si>
  <si>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</si>
  <si>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</si>
  <si>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</si>
  <si>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</si>
  <si>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</si>
  <si>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</si>
  <si>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</si>
  <si>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2023年1-6月</t>
  </si>
  <si>
    <t>2022年1-6月</t>
  </si>
  <si>
    <t>同比提高、回落(+、-）百分点</t>
  </si>
  <si>
    <t>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</si>
  <si>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</si>
  <si>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同徳县</t>
    </r>
  </si>
  <si>
    <t xml:space="preserve">                                               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</si>
  <si>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</si>
  <si>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</si>
  <si>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贵南县</t>
    </r>
  </si>
  <si>
    <r>
      <rPr>
        <sz val="12"/>
        <color indexed="8"/>
        <rFont val="宋体"/>
        <charset val="134"/>
      </rPr>
      <t xml:space="preserve">    2.</t>
    </r>
    <r>
      <rPr>
        <sz val="12"/>
        <color indexed="8"/>
        <rFont val="宋体"/>
        <charset val="134"/>
      </rPr>
      <t>按规模分</t>
    </r>
  </si>
  <si>
    <t xml:space="preserve">      规模以上工业企业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</si>
  <si>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</si>
  <si>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  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</si>
  <si>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其中：国有企业</t>
    </r>
  </si>
  <si>
    <t xml:space="preserve">              股份制企业</t>
  </si>
  <si>
    <t xml:space="preserve">        其中：光伏发电</t>
  </si>
  <si>
    <t xml:space="preserve">              风力发电</t>
  </si>
  <si>
    <t xml:space="preserve">      规模以下工业企业</t>
  </si>
  <si>
    <r>
      <rPr>
        <sz val="12"/>
        <color indexed="8"/>
        <rFont val="宋体"/>
        <charset val="134"/>
      </rPr>
      <t xml:space="preserve">    3.</t>
    </r>
    <r>
      <rPr>
        <sz val="12"/>
        <color indexed="8"/>
        <rFont val="宋体"/>
        <charset val="134"/>
      </rPr>
      <t>按隶属关系分</t>
    </r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</si>
  <si>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</si>
  <si>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</si>
  <si>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</si>
  <si>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</si>
  <si>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</si>
  <si>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</si>
  <si>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</si>
  <si>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一、工业总产值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</si>
  <si>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1.</t>
    </r>
    <r>
      <rPr>
        <sz val="12"/>
        <color indexed="8"/>
        <rFont val="宋体"/>
        <charset val="134"/>
      </rPr>
      <t>规模以上工业企业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</si>
  <si>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</si>
  <si>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</si>
  <si>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</si>
  <si>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股份制企业</t>
    </r>
  </si>
  <si>
    <t xml:space="preserve">    2.规模以下工业企业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</si>
  <si>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</si>
  <si>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</si>
  <si>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二、工业产销率（%）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</si>
  <si>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股份制企业</t>
    </r>
  </si>
  <si>
    <t>主要工业产品产量</t>
  </si>
  <si>
    <t>单位</t>
  </si>
  <si>
    <t>1-6月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</si>
  <si>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</si>
  <si>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</si>
  <si>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</si>
  <si>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</si>
  <si>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</si>
  <si>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</si>
  <si>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</si>
  <si>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</si>
  <si>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</si>
  <si>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</si>
  <si>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</si>
  <si>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</si>
  <si>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</si>
  <si>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</si>
  <si>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</si>
  <si>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</si>
  <si>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</si>
  <si>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</si>
  <si>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</si>
  <si>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</si>
  <si>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</si>
  <si>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商品混凝土</t>
  </si>
  <si>
    <t>立方米</t>
  </si>
  <si>
    <t>塑料管制品</t>
  </si>
  <si>
    <t>自来水</t>
  </si>
  <si>
    <t>纯净水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</si>
  <si>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</si>
  <si>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</si>
  <si>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</si>
  <si>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</si>
  <si>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</si>
  <si>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1-5月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</si>
  <si>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</si>
  <si>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</si>
  <si>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</si>
  <si>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</si>
  <si>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</si>
  <si>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</si>
  <si>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</si>
  <si>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</si>
  <si>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</si>
  <si>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</si>
  <si>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</si>
  <si>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</si>
  <si>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</si>
  <si>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</si>
  <si>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</si>
  <si>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</si>
  <si>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</si>
  <si>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</si>
  <si>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</si>
  <si>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</si>
  <si>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</si>
  <si>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</si>
  <si>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</si>
  <si>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</si>
  <si>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</si>
  <si>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</si>
  <si>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</si>
  <si>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</si>
  <si>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</si>
  <si>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</si>
  <si>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</si>
  <si>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</si>
  <si>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</si>
  <si>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</si>
  <si>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</si>
  <si>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</si>
  <si>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</si>
  <si>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</si>
  <si>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</si>
  <si>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</si>
  <si>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</si>
  <si>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</si>
  <si>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</si>
  <si>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注：1.统计范围为各种登记注册类型的法人单位、个体经营户、其他单位进行的计划总投资500万元及以上项目投资情况，不包括农户投资。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</si>
  <si>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</si>
  <si>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</si>
  <si>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</si>
  <si>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</si>
  <si>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</si>
  <si>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</si>
  <si>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</si>
  <si>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</si>
  <si>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</si>
  <si>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</si>
  <si>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</si>
  <si>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</si>
  <si>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</si>
  <si>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</si>
  <si>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注：“-”表示该指标当期无此数据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</si>
  <si>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</si>
  <si>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</si>
  <si>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</si>
  <si>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</si>
  <si>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</si>
  <si>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</si>
  <si>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</si>
  <si>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</si>
  <si>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</si>
  <si>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</si>
  <si>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</si>
  <si>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</si>
  <si>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</si>
  <si>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</si>
  <si>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</si>
  <si>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</si>
  <si>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</si>
  <si>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</si>
  <si>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</si>
  <si>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</si>
  <si>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</si>
  <si>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</si>
  <si>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</si>
  <si>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</si>
  <si>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</si>
  <si>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</si>
  <si>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</si>
  <si>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</si>
  <si>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</si>
  <si>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</si>
  <si>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</si>
  <si>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</si>
  <si>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</si>
  <si>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</si>
  <si>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</si>
  <si>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</si>
  <si>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</si>
  <si>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</si>
  <si>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</si>
  <si>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</si>
  <si>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</si>
  <si>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</si>
  <si>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</si>
  <si>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</si>
  <si>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</si>
  <si>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6月末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</si>
  <si>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</si>
  <si>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</si>
  <si>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</si>
  <si>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</si>
  <si>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</si>
  <si>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</si>
  <si>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</si>
  <si>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</si>
  <si>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</si>
  <si>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</si>
  <si>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</si>
  <si>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</si>
  <si>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</si>
  <si>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</si>
  <si>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</si>
  <si>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</si>
  <si>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</si>
  <si>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</si>
  <si>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</si>
  <si>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</si>
  <si>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</si>
  <si>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</si>
  <si>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</si>
  <si>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</si>
  <si>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</si>
  <si>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</si>
  <si>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</si>
  <si>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</si>
  <si>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</si>
  <si>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</si>
  <si>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</si>
  <si>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</si>
  <si>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</si>
  <si>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</si>
  <si>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</si>
  <si>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</si>
  <si>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</si>
  <si>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</si>
  <si>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</si>
  <si>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</si>
  <si>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</si>
  <si>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</si>
  <si>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</si>
  <si>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</si>
  <si>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</si>
  <si>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</si>
  <si>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（6月）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</si>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</sst>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#,##0_ "/>
    <numFmt numFmtId="41" formatCode="_ * #,##0_ ;_ * \-#,##0_ ;_ * &quot;-&quot;_ ;_ @_ "/>
    <numFmt numFmtId="178" formatCode="0.0"/>
    <numFmt numFmtId="42" formatCode="_ &quot;￥&quot;* #,##0_ ;_ &quot;￥&quot;* \-#,##0_ ;_ &quot;￥&quot;* &quot;-&quot;_ ;_ @_ "/>
    <numFmt numFmtId="179" formatCode="0_ "/>
    <numFmt numFmtId="180" formatCode="0.00_ "/>
    <numFmt numFmtId="43" formatCode="_ * #,##0.00_ ;_ * \-#,##0.00_ ;_ * &quot;-&quot;??_ ;_ @_ "/>
    <numFmt numFmtId="181" formatCode="0.0_ "/>
    <numFmt numFmtId="44" formatCode="_ &quot;￥&quot;* #,##0.00_ ;_ &quot;￥&quot;* \-#,##0.00_ ;_ &quot;￥&quot;* &quot;-&quot;??_ ;_ @_ "/>
    <numFmt numFmtId="182" formatCode="0.0_);[Red]\(0.0\)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31" fillId="13" borderId="31" applyNumberFormat="false" applyAlignment="false" applyProtection="false">
      <alignment vertical="center"/>
    </xf>
    <xf numFmtId="0" fontId="34" fillId="20" borderId="33" applyNumberFormat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43" fillId="0" borderId="32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3" fillId="0" borderId="32" applyNumberFormat="false" applyFill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30" fillId="0" borderId="30" applyNumberFormat="false" applyFill="false" applyAlignment="false" applyProtection="false">
      <alignment vertical="center"/>
    </xf>
    <xf numFmtId="0" fontId="42" fillId="0" borderId="36" applyNumberFormat="false" applyFill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36" fillId="0" borderId="3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0" fillId="24" borderId="35" applyNumberFormat="false" applyFont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40" fillId="13" borderId="29" applyNumberFormat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3" fillId="0" borderId="0"/>
    <xf numFmtId="9" fontId="0" fillId="0" borderId="0" applyFont="false" applyFill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8" fillId="6" borderId="29" applyNumberFormat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1" fontId="0" fillId="0" borderId="3" xfId="0" applyNumberFormat="true" applyBorder="true">
      <alignment vertical="center"/>
    </xf>
    <xf numFmtId="181" fontId="0" fillId="0" borderId="4" xfId="0" applyNumberFormat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2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178" fontId="0" fillId="0" borderId="4" xfId="0" applyNumberFormat="true" applyBorder="true">
      <alignment vertical="center"/>
    </xf>
    <xf numFmtId="0" fontId="0" fillId="0" borderId="4" xfId="0" applyBorder="true">
      <alignment vertical="center"/>
    </xf>
    <xf numFmtId="181" fontId="0" fillId="0" borderId="4" xfId="0" applyNumberFormat="true" applyBorder="true" applyAlignment="true">
      <alignment horizontal="right" vertical="center"/>
    </xf>
    <xf numFmtId="0" fontId="0" fillId="2" borderId="3" xfId="0" applyFill="true" applyBorder="true">
      <alignment vertical="center"/>
    </xf>
    <xf numFmtId="0" fontId="0" fillId="2" borderId="4" xfId="0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181" fontId="0" fillId="2" borderId="4" xfId="0" applyNumberFormat="true" applyFill="true" applyBorder="true">
      <alignment vertical="center"/>
    </xf>
    <xf numFmtId="0" fontId="3" fillId="0" borderId="0" xfId="0" applyFont="true" applyFill="true" applyBorder="true" applyAlignment="true">
      <alignment vertical="center"/>
    </xf>
    <xf numFmtId="182" fontId="3" fillId="0" borderId="0" xfId="0" applyNumberFormat="true" applyFont="true" applyFill="true" applyBorder="true" applyAlignment="true">
      <alignment vertical="center"/>
    </xf>
    <xf numFmtId="0" fontId="4" fillId="0" borderId="0" xfId="40" applyFont="true" applyAlignment="true">
      <alignment horizontal="center"/>
    </xf>
    <xf numFmtId="0" fontId="3" fillId="0" borderId="0" xfId="40" applyAlignment="true">
      <alignment horizontal="center"/>
    </xf>
    <xf numFmtId="0" fontId="3" fillId="0" borderId="2" xfId="40" applyBorder="true" applyAlignment="true">
      <alignment horizontal="center" vertical="center"/>
    </xf>
    <xf numFmtId="0" fontId="3" fillId="0" borderId="6" xfId="40" applyFont="true" applyBorder="true" applyAlignment="true">
      <alignment horizontal="center" vertical="center"/>
    </xf>
    <xf numFmtId="182" fontId="3" fillId="0" borderId="6" xfId="40" applyNumberFormat="true" applyFont="true" applyBorder="true" applyAlignment="true">
      <alignment horizontal="center" vertical="center"/>
    </xf>
    <xf numFmtId="0" fontId="3" fillId="0" borderId="4" xfId="40" applyBorder="true" applyAlignment="true">
      <alignment horizontal="center" vertical="center"/>
    </xf>
    <xf numFmtId="0" fontId="3" fillId="0" borderId="7" xfId="40" applyBorder="true" applyAlignment="true">
      <alignment horizontal="center" vertical="center"/>
    </xf>
    <xf numFmtId="182" fontId="3" fillId="0" borderId="7" xfId="40" applyNumberFormat="true" applyFont="true" applyBorder="true" applyAlignment="true">
      <alignment horizontal="center" vertical="center"/>
    </xf>
    <xf numFmtId="0" fontId="3" fillId="0" borderId="2" xfId="40" applyBorder="true"/>
    <xf numFmtId="181" fontId="3" fillId="0" borderId="3" xfId="40" applyNumberFormat="true" applyBorder="true" applyAlignment="true">
      <alignment horizontal="center"/>
    </xf>
    <xf numFmtId="182" fontId="3" fillId="0" borderId="4" xfId="40" applyNumberFormat="true" applyBorder="true" applyAlignment="true">
      <alignment horizontal="center"/>
    </xf>
    <xf numFmtId="181" fontId="3" fillId="0" borderId="4" xfId="40" applyNumberFormat="true" applyBorder="true" applyAlignment="true">
      <alignment horizontal="center"/>
    </xf>
    <xf numFmtId="0" fontId="3" fillId="0" borderId="3" xfId="40" applyBorder="true"/>
    <xf numFmtId="182" fontId="3" fillId="0" borderId="4" xfId="40" applyNumberFormat="true" applyBorder="true"/>
    <xf numFmtId="182" fontId="3" fillId="0" borderId="4" xfId="40" applyNumberFormat="true" applyFont="true" applyBorder="true" applyAlignment="true">
      <alignment horizontal="center"/>
    </xf>
    <xf numFmtId="182" fontId="3" fillId="0" borderId="3" xfId="40" applyNumberFormat="true" applyBorder="true" applyAlignment="true">
      <alignment horizontal="center"/>
    </xf>
    <xf numFmtId="182" fontId="3" fillId="0" borderId="3" xfId="40" applyNumberFormat="true" applyBorder="true" applyAlignment="true">
      <alignment horizontal="center" vertical="center"/>
    </xf>
    <xf numFmtId="182" fontId="3" fillId="0" borderId="4" xfId="40" applyNumberFormat="true" applyBorder="true" applyAlignment="true">
      <alignment horizontal="center" vertical="center"/>
    </xf>
    <xf numFmtId="0" fontId="3" fillId="0" borderId="3" xfId="40" applyBorder="true" applyAlignment="true">
      <alignment horizontal="center" vertical="center"/>
    </xf>
    <xf numFmtId="181" fontId="3" fillId="0" borderId="3" xfId="40" applyNumberFormat="true" applyBorder="true" applyAlignment="true">
      <alignment horizontal="center" vertical="center"/>
    </xf>
    <xf numFmtId="181" fontId="3" fillId="0" borderId="0" xfId="0" applyNumberFormat="true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180" fontId="3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81" fontId="3" fillId="0" borderId="1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horizontal="center" vertical="center"/>
    </xf>
    <xf numFmtId="182" fontId="3" fillId="0" borderId="3" xfId="0" applyNumberFormat="true" applyFont="true" applyFill="true" applyBorder="true" applyAlignment="true">
      <alignment horizontal="center" vertical="center"/>
    </xf>
    <xf numFmtId="181" fontId="3" fillId="0" borderId="4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82" fontId="7" fillId="0" borderId="3" xfId="0" applyNumberFormat="true" applyFont="true" applyFill="true" applyBorder="true" applyAlignment="true">
      <alignment horizontal="right" vertical="center"/>
    </xf>
    <xf numFmtId="181" fontId="7" fillId="0" borderId="4" xfId="0" applyNumberFormat="true" applyFont="true" applyFill="true" applyBorder="true" applyAlignment="true">
      <alignment horizontal="right" vertical="center"/>
    </xf>
    <xf numFmtId="182" fontId="3" fillId="0" borderId="3" xfId="0" applyNumberFormat="true" applyFont="true" applyFill="true" applyBorder="true" applyAlignment="true">
      <alignment horizontal="right" vertical="center"/>
    </xf>
    <xf numFmtId="182" fontId="3" fillId="0" borderId="4" xfId="0" applyNumberFormat="true" applyFont="true" applyFill="true" applyBorder="true" applyAlignment="true">
      <alignment horizontal="right" vertical="center"/>
    </xf>
    <xf numFmtId="182" fontId="5" fillId="0" borderId="0" xfId="0" applyNumberFormat="true" applyFont="true" applyFill="true" applyBorder="true" applyAlignment="true">
      <alignment vertical="center"/>
    </xf>
    <xf numFmtId="181" fontId="5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180" fontId="8" fillId="0" borderId="0" xfId="0" applyNumberFormat="true" applyFont="true" applyFill="true" applyBorder="true" applyAlignment="true">
      <alignment vertical="center"/>
    </xf>
    <xf numFmtId="180" fontId="5" fillId="0" borderId="0" xfId="0" applyNumberFormat="true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vertical="center"/>
    </xf>
    <xf numFmtId="181" fontId="7" fillId="0" borderId="3" xfId="0" applyNumberFormat="true" applyFont="true" applyFill="true" applyBorder="true" applyAlignment="true">
      <alignment horizontal="right" vertical="center"/>
    </xf>
    <xf numFmtId="181" fontId="7" fillId="0" borderId="4" xfId="0" applyNumberFormat="true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vertical="center"/>
    </xf>
    <xf numFmtId="181" fontId="9" fillId="0" borderId="3" xfId="0" applyNumberFormat="true" applyFont="true" applyFill="true" applyBorder="true" applyAlignment="true">
      <alignment vertical="center"/>
    </xf>
    <xf numFmtId="181" fontId="3" fillId="0" borderId="3" xfId="0" applyNumberFormat="true" applyFont="true" applyFill="true" applyBorder="true" applyAlignment="true">
      <alignment horizontal="right" vertical="center"/>
    </xf>
    <xf numFmtId="181" fontId="7" fillId="0" borderId="3" xfId="0" applyNumberFormat="true" applyFont="true" applyFill="true" applyBorder="true" applyAlignment="true">
      <alignment vertical="center"/>
    </xf>
    <xf numFmtId="181" fontId="3" fillId="0" borderId="4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vertical="center"/>
    </xf>
    <xf numFmtId="49" fontId="10" fillId="0" borderId="0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/>
    </xf>
    <xf numFmtId="49" fontId="11" fillId="0" borderId="0" xfId="0" applyNumberFormat="true" applyFont="true" applyFill="true" applyBorder="true" applyAlignment="true">
      <alignment horizontal="center"/>
    </xf>
    <xf numFmtId="0" fontId="12" fillId="0" borderId="8" xfId="0" applyFont="true" applyFill="true" applyBorder="true" applyAlignment="true">
      <alignment horizontal="center" vertical="center"/>
    </xf>
    <xf numFmtId="49" fontId="12" fillId="0" borderId="9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/>
    </xf>
    <xf numFmtId="49" fontId="13" fillId="0" borderId="4" xfId="0" applyNumberFormat="true" applyFont="true" applyFill="true" applyBorder="true" applyAlignment="true">
      <alignment horizontal="right" vertical="center" wrapText="true"/>
    </xf>
    <xf numFmtId="0" fontId="12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center" wrapText="true" shrinkToFit="true"/>
    </xf>
    <xf numFmtId="0" fontId="13" fillId="0" borderId="2" xfId="0" applyFont="true" applyFill="true" applyBorder="true" applyAlignment="true">
      <alignment horizontal="left" wrapText="true" shrinkToFit="true"/>
    </xf>
    <xf numFmtId="0" fontId="12" fillId="0" borderId="2" xfId="0" applyFont="true" applyFill="true" applyBorder="true" applyAlignment="true">
      <alignment horizontal="left" wrapText="true" shrinkToFit="true"/>
    </xf>
    <xf numFmtId="0" fontId="13" fillId="0" borderId="2" xfId="0" applyFont="true" applyFill="true" applyBorder="true" applyAlignment="true">
      <alignment horizontal="center" vertical="center"/>
    </xf>
    <xf numFmtId="0" fontId="13" fillId="0" borderId="10" xfId="0" applyFont="true" applyFill="true" applyBorder="true" applyAlignment="true">
      <alignment horizontal="center" vertical="center"/>
    </xf>
    <xf numFmtId="49" fontId="13" fillId="0" borderId="11" xfId="0" applyNumberFormat="true" applyFont="true" applyFill="true" applyBorder="true" applyAlignment="true">
      <alignment horizontal="right" vertical="center" wrapText="true"/>
    </xf>
    <xf numFmtId="49" fontId="14" fillId="0" borderId="0" xfId="0" applyNumberFormat="true" applyFont="true" applyFill="true" applyBorder="true" applyAlignment="true">
      <alignment horizontal="left" vertical="center" wrapText="true"/>
    </xf>
    <xf numFmtId="49" fontId="15" fillId="0" borderId="0" xfId="0" applyNumberFormat="true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/>
    <xf numFmtId="0" fontId="10" fillId="0" borderId="0" xfId="0" applyFont="true" applyFill="true" applyBorder="true" applyAlignment="true"/>
    <xf numFmtId="180" fontId="10" fillId="0" borderId="0" xfId="0" applyNumberFormat="true" applyFont="true" applyFill="true" applyBorder="true" applyAlignment="true">
      <alignment horizontal="right"/>
    </xf>
    <xf numFmtId="0" fontId="10" fillId="0" borderId="0" xfId="0" applyFont="true" applyFill="true" applyBorder="true" applyAlignment="true">
      <alignment horizontal="center"/>
    </xf>
    <xf numFmtId="0" fontId="10" fillId="0" borderId="0" xfId="0" applyFont="true" applyFill="true" applyBorder="true" applyAlignment="true">
      <alignment horizontal="right"/>
    </xf>
    <xf numFmtId="0" fontId="10" fillId="0" borderId="2" xfId="0" applyFont="true" applyFill="true" applyBorder="true" applyAlignment="true"/>
    <xf numFmtId="0" fontId="10" fillId="0" borderId="3" xfId="0" applyFont="true" applyFill="true" applyBorder="true" applyAlignment="true">
      <alignment horizontal="center" vertical="center"/>
    </xf>
    <xf numFmtId="180" fontId="10" fillId="0" borderId="3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/>
    </xf>
    <xf numFmtId="179" fontId="10" fillId="0" borderId="3" xfId="0" applyNumberFormat="true" applyFont="true" applyFill="true" applyBorder="true" applyAlignment="true">
      <alignment horizontal="right"/>
    </xf>
    <xf numFmtId="0" fontId="10" fillId="0" borderId="4" xfId="0" applyNumberFormat="true" applyFont="true" applyFill="true" applyBorder="true" applyAlignment="true">
      <alignment horizontal="right"/>
    </xf>
    <xf numFmtId="181" fontId="10" fillId="0" borderId="4" xfId="0" applyNumberFormat="true" applyFont="true" applyFill="true" applyBorder="true" applyAlignment="true">
      <alignment horizontal="right"/>
    </xf>
    <xf numFmtId="181" fontId="10" fillId="0" borderId="3" xfId="0" applyNumberFormat="true" applyFont="true" applyFill="true" applyBorder="true" applyAlignment="true">
      <alignment horizontal="right"/>
    </xf>
    <xf numFmtId="49" fontId="10" fillId="0" borderId="4" xfId="0" applyNumberFormat="true" applyFont="true" applyFill="true" applyBorder="true" applyAlignment="true">
      <alignment horizontal="right"/>
    </xf>
    <xf numFmtId="49" fontId="10" fillId="0" borderId="3" xfId="0" applyNumberFormat="true" applyFont="true" applyFill="true" applyBorder="true" applyAlignment="true">
      <alignment horizontal="left" vertical="center"/>
    </xf>
    <xf numFmtId="179" fontId="10" fillId="0" borderId="3" xfId="0" applyNumberFormat="true" applyFont="true" applyFill="true" applyBorder="true" applyAlignment="true">
      <alignment horizontal="right" vertical="center"/>
    </xf>
    <xf numFmtId="181" fontId="10" fillId="0" borderId="4" xfId="0" applyNumberFormat="true" applyFont="true" applyFill="true" applyBorder="true" applyAlignment="true">
      <alignment horizontal="right" vertical="center"/>
    </xf>
    <xf numFmtId="0" fontId="10" fillId="0" borderId="3" xfId="0" applyFont="true" applyFill="true" applyBorder="true" applyAlignment="true"/>
    <xf numFmtId="0" fontId="16" fillId="0" borderId="2" xfId="0" applyFont="true" applyFill="true" applyBorder="true" applyAlignment="true"/>
    <xf numFmtId="0" fontId="16" fillId="0" borderId="3" xfId="0" applyFont="true" applyFill="true" applyBorder="true" applyAlignment="true">
      <alignment horizontal="left"/>
    </xf>
    <xf numFmtId="179" fontId="16" fillId="0" borderId="3" xfId="0" applyNumberFormat="true" applyFont="true" applyFill="true" applyBorder="true" applyAlignment="true">
      <alignment horizontal="right"/>
    </xf>
    <xf numFmtId="181" fontId="16" fillId="0" borderId="4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horizontal="left" wrapText="true"/>
    </xf>
    <xf numFmtId="0" fontId="10" fillId="0" borderId="0" xfId="0" applyFont="true" applyFill="true" applyBorder="true" applyAlignment="true">
      <alignment horizontal="left"/>
    </xf>
    <xf numFmtId="0" fontId="10" fillId="0" borderId="1" xfId="0" applyFont="true" applyFill="true" applyBorder="true" applyAlignment="true">
      <alignment horizontal="right"/>
    </xf>
    <xf numFmtId="0" fontId="10" fillId="0" borderId="2" xfId="0" applyFont="true" applyFill="true" applyBorder="true" applyAlignment="true">
      <alignment horizontal="center" vertical="center"/>
    </xf>
    <xf numFmtId="180" fontId="10" fillId="0" borderId="3" xfId="0" applyNumberFormat="true" applyFont="true" applyFill="true" applyBorder="true" applyAlignment="true">
      <alignment horizontal="center" vertical="center"/>
    </xf>
    <xf numFmtId="180" fontId="10" fillId="0" borderId="4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/>
    </xf>
    <xf numFmtId="179" fontId="17" fillId="0" borderId="3" xfId="0" applyNumberFormat="true" applyFont="true" applyFill="true" applyBorder="true" applyAlignment="true"/>
    <xf numFmtId="179" fontId="17" fillId="0" borderId="4" xfId="0" applyNumberFormat="true" applyFont="true" applyFill="true" applyBorder="true" applyAlignment="true"/>
    <xf numFmtId="181" fontId="17" fillId="0" borderId="3" xfId="0" applyNumberFormat="true" applyFont="true" applyFill="true" applyBorder="true" applyAlignment="true"/>
    <xf numFmtId="49" fontId="10" fillId="0" borderId="2" xfId="0" applyNumberFormat="true" applyFont="true" applyFill="true" applyBorder="true" applyAlignment="true">
      <alignment horizontal="left" vertical="center"/>
    </xf>
    <xf numFmtId="179" fontId="10" fillId="0" borderId="12" xfId="0" applyNumberFormat="true" applyFont="true" applyFill="true" applyBorder="true" applyAlignment="true"/>
    <xf numFmtId="179" fontId="10" fillId="0" borderId="13" xfId="0" applyNumberFormat="true" applyFont="true" applyFill="true" applyBorder="true" applyAlignment="true"/>
    <xf numFmtId="179" fontId="17" fillId="0" borderId="3" xfId="0" applyNumberFormat="true" applyFont="true" applyFill="true" applyBorder="true" applyAlignment="true">
      <alignment vertical="center"/>
    </xf>
    <xf numFmtId="179" fontId="17" fillId="0" borderId="4" xfId="0" applyNumberFormat="true" applyFont="true" applyFill="true" applyBorder="true" applyAlignment="true">
      <alignment vertical="center"/>
    </xf>
    <xf numFmtId="180" fontId="17" fillId="0" borderId="0" xfId="0" applyNumberFormat="true" applyFont="true" applyFill="true" applyBorder="true" applyAlignment="true"/>
    <xf numFmtId="0" fontId="17" fillId="0" borderId="2" xfId="0" applyFont="true" applyFill="true" applyBorder="true" applyAlignment="true">
      <alignment horizontal="left"/>
    </xf>
    <xf numFmtId="181" fontId="10" fillId="0" borderId="4" xfId="0" applyNumberFormat="true" applyFont="true" applyFill="true" applyBorder="true" applyAlignment="true"/>
    <xf numFmtId="181" fontId="10" fillId="0" borderId="0" xfId="0" applyNumberFormat="true" applyFont="true" applyFill="true" applyBorder="true" applyAlignment="true"/>
    <xf numFmtId="179" fontId="10" fillId="0" borderId="0" xfId="0" applyNumberFormat="true" applyFont="true" applyFill="true" applyBorder="true" applyAlignment="true"/>
    <xf numFmtId="0" fontId="9" fillId="0" borderId="0" xfId="0" applyFont="true" applyFill="true" applyBorder="true" applyAlignment="true"/>
    <xf numFmtId="0" fontId="17" fillId="0" borderId="0" xfId="0" applyFont="true" applyFill="true" applyBorder="true" applyAlignment="true"/>
    <xf numFmtId="0" fontId="18" fillId="0" borderId="0" xfId="0" applyFont="true" applyFill="true" applyBorder="true" applyAlignment="true"/>
    <xf numFmtId="0" fontId="19" fillId="0" borderId="0" xfId="0" applyFont="true" applyFill="true" applyBorder="true" applyAlignment="true"/>
    <xf numFmtId="0" fontId="18" fillId="0" borderId="0" xfId="0" applyFont="true" applyFill="true" applyBorder="true" applyAlignment="true">
      <alignment horizontal="center"/>
    </xf>
    <xf numFmtId="180" fontId="18" fillId="0" borderId="0" xfId="0" applyNumberFormat="true" applyFont="true" applyFill="true" applyBorder="true" applyAlignment="true"/>
    <xf numFmtId="0" fontId="20" fillId="0" borderId="0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82" fontId="7" fillId="0" borderId="3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/>
    </xf>
    <xf numFmtId="179" fontId="3" fillId="0" borderId="3" xfId="0" applyNumberFormat="true" applyFont="true" applyFill="true" applyBorder="true" applyAlignment="true">
      <alignment horizontal="right"/>
    </xf>
    <xf numFmtId="179" fontId="5" fillId="0" borderId="3" xfId="0" applyNumberFormat="true" applyFont="true" applyFill="true" applyBorder="true" applyAlignment="true">
      <alignment horizontal="right"/>
    </xf>
    <xf numFmtId="179" fontId="3" fillId="0" borderId="3" xfId="0" applyNumberFormat="true" applyFont="true" applyFill="true" applyBorder="true" applyAlignment="true">
      <alignment horizontal="right" vertical="center"/>
    </xf>
    <xf numFmtId="0" fontId="10" fillId="0" borderId="14" xfId="0" applyNumberFormat="true" applyFont="true" applyFill="true" applyBorder="true" applyAlignment="true">
      <alignment horizontal="left"/>
    </xf>
    <xf numFmtId="0" fontId="10" fillId="0" borderId="15" xfId="0" applyFont="true" applyFill="true" applyBorder="true" applyAlignment="true">
      <alignment horizontal="center"/>
    </xf>
    <xf numFmtId="0" fontId="3" fillId="0" borderId="16" xfId="0" applyNumberFormat="true" applyFont="true" applyFill="true" applyBorder="true" applyAlignment="true">
      <alignment horizontal="left"/>
    </xf>
    <xf numFmtId="0" fontId="3" fillId="0" borderId="17" xfId="0" applyFont="true" applyFill="true" applyBorder="true" applyAlignment="true">
      <alignment horizontal="center"/>
    </xf>
    <xf numFmtId="179" fontId="3" fillId="0" borderId="18" xfId="0" applyNumberFormat="true" applyFont="true" applyFill="true" applyBorder="true" applyAlignment="true">
      <alignment horizontal="right" vertical="center"/>
    </xf>
    <xf numFmtId="0" fontId="3" fillId="0" borderId="19" xfId="0" applyFont="true" applyFill="true" applyBorder="true" applyAlignment="true">
      <alignment horizontal="center"/>
    </xf>
    <xf numFmtId="179" fontId="3" fillId="0" borderId="20" xfId="0" applyNumberFormat="true" applyFont="true" applyFill="true" applyBorder="true" applyAlignment="true">
      <alignment horizontal="right" vertical="center"/>
    </xf>
    <xf numFmtId="0" fontId="10" fillId="0" borderId="0" xfId="0" applyNumberFormat="true" applyFont="true" applyFill="true" applyBorder="true" applyAlignment="true"/>
    <xf numFmtId="180" fontId="10" fillId="0" borderId="0" xfId="0" applyNumberFormat="true" applyFont="true" applyFill="true" applyBorder="true" applyAlignment="true"/>
    <xf numFmtId="0" fontId="18" fillId="0" borderId="21" xfId="0" applyFont="true" applyFill="true" applyBorder="true" applyAlignment="true">
      <alignment horizontal="left"/>
    </xf>
    <xf numFmtId="182" fontId="7" fillId="0" borderId="2" xfId="0" applyNumberFormat="true" applyFont="true" applyFill="true" applyBorder="true" applyAlignment="true">
      <alignment horizontal="center" vertical="center"/>
    </xf>
    <xf numFmtId="0" fontId="7" fillId="0" borderId="22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21" fillId="0" borderId="0" xfId="0" applyFont="true" applyFill="true" applyBorder="true" applyAlignment="true"/>
    <xf numFmtId="177" fontId="3" fillId="0" borderId="2" xfId="0" applyNumberFormat="true" applyFont="true" applyFill="true" applyBorder="true" applyAlignment="true">
      <alignment horizontal="right"/>
    </xf>
    <xf numFmtId="181" fontId="3" fillId="0" borderId="1" xfId="0" applyNumberFormat="true" applyFont="true" applyFill="true" applyBorder="true" applyAlignment="true">
      <alignment horizontal="right"/>
    </xf>
    <xf numFmtId="181" fontId="7" fillId="0" borderId="0" xfId="0" applyNumberFormat="true" applyFont="true" applyFill="true" applyBorder="true" applyAlignment="true">
      <alignment horizontal="right"/>
    </xf>
    <xf numFmtId="177" fontId="5" fillId="0" borderId="23" xfId="0" applyNumberFormat="true" applyFont="true" applyFill="true" applyBorder="true" applyAlignment="true">
      <alignment horizontal="right"/>
    </xf>
    <xf numFmtId="177" fontId="3" fillId="0" borderId="23" xfId="0" applyNumberFormat="true" applyFont="true" applyFill="true" applyBorder="true" applyAlignment="true">
      <alignment horizontal="right" vertical="center"/>
    </xf>
    <xf numFmtId="177" fontId="19" fillId="0" borderId="14" xfId="0" applyNumberFormat="true" applyFont="true" applyFill="true" applyBorder="true" applyAlignment="true"/>
    <xf numFmtId="177" fontId="3" fillId="0" borderId="3" xfId="0" applyNumberFormat="true" applyFont="true" applyFill="true" applyBorder="true" applyAlignment="true">
      <alignment horizontal="right"/>
    </xf>
    <xf numFmtId="181" fontId="3" fillId="0" borderId="24" xfId="0" applyNumberFormat="true" applyFont="true" applyFill="true" applyBorder="true" applyAlignment="true">
      <alignment horizontal="right"/>
    </xf>
    <xf numFmtId="177" fontId="3" fillId="0" borderId="25" xfId="0" applyNumberFormat="true" applyFont="true" applyFill="true" applyBorder="true" applyAlignment="true">
      <alignment horizontal="right" vertical="center"/>
    </xf>
    <xf numFmtId="0" fontId="20" fillId="0" borderId="21" xfId="0" applyFont="true" applyFill="true" applyBorder="true" applyAlignment="true">
      <alignment horizontal="center"/>
    </xf>
    <xf numFmtId="0" fontId="20" fillId="0" borderId="26" xfId="0" applyFont="true" applyFill="true" applyBorder="true" applyAlignment="true">
      <alignment horizontal="center"/>
    </xf>
    <xf numFmtId="0" fontId="22" fillId="0" borderId="26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left"/>
    </xf>
    <xf numFmtId="176" fontId="10" fillId="0" borderId="1" xfId="0" applyNumberFormat="true" applyFont="true" applyFill="true" applyBorder="true" applyAlignment="true">
      <alignment horizontal="center"/>
    </xf>
    <xf numFmtId="0" fontId="10" fillId="0" borderId="25" xfId="0" applyFont="true" applyFill="true" applyBorder="true" applyAlignment="true">
      <alignment horizontal="right"/>
    </xf>
    <xf numFmtId="0" fontId="17" fillId="0" borderId="7" xfId="0" applyFont="true" applyFill="true" applyBorder="true" applyAlignment="true">
      <alignment horizontal="right"/>
    </xf>
    <xf numFmtId="0" fontId="20" fillId="0" borderId="2" xfId="0" applyFont="true" applyFill="true" applyBorder="true" applyAlignment="true">
      <alignment horizontal="center" vertical="center"/>
    </xf>
    <xf numFmtId="182" fontId="20" fillId="0" borderId="3" xfId="0" applyNumberFormat="true" applyFont="true" applyFill="true" applyBorder="true" applyAlignment="true">
      <alignment horizontal="center" vertical="center"/>
    </xf>
    <xf numFmtId="0" fontId="20" fillId="0" borderId="3" xfId="0" applyFont="true" applyFill="true" applyBorder="true" applyAlignment="true">
      <alignment horizontal="center" vertical="center" wrapText="true"/>
    </xf>
    <xf numFmtId="180" fontId="22" fillId="0" borderId="3" xfId="0" applyNumberFormat="true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left"/>
    </xf>
    <xf numFmtId="179" fontId="20" fillId="0" borderId="3" xfId="0" applyNumberFormat="true" applyFont="true" applyFill="true" applyBorder="true" applyAlignment="true">
      <alignment horizontal="center"/>
    </xf>
    <xf numFmtId="181" fontId="7" fillId="0" borderId="3" xfId="0" applyNumberFormat="true" applyFont="true" applyFill="true" applyBorder="true" applyAlignment="true">
      <alignment horizontal="right"/>
    </xf>
    <xf numFmtId="181" fontId="22" fillId="0" borderId="3" xfId="0" applyNumberFormat="true" applyFont="true" applyFill="true" applyBorder="true" applyAlignment="true">
      <alignment horizontal="right"/>
    </xf>
    <xf numFmtId="179" fontId="10" fillId="0" borderId="3" xfId="0" applyNumberFormat="true" applyFont="true" applyFill="true" applyBorder="true" applyAlignment="true">
      <alignment horizontal="center"/>
    </xf>
    <xf numFmtId="181" fontId="3" fillId="0" borderId="3" xfId="0" applyNumberFormat="true" applyFont="true" applyFill="true" applyBorder="true" applyAlignment="true">
      <alignment horizontal="right"/>
    </xf>
    <xf numFmtId="181" fontId="17" fillId="0" borderId="3" xfId="0" applyNumberFormat="true" applyFont="true" applyFill="true" applyBorder="true" applyAlignment="true">
      <alignment horizontal="right"/>
    </xf>
    <xf numFmtId="179" fontId="18" fillId="0" borderId="3" xfId="0" applyNumberFormat="true" applyFont="true" applyFill="true" applyBorder="true" applyAlignment="true">
      <alignment horizontal="right" vertical="center"/>
    </xf>
    <xf numFmtId="181" fontId="20" fillId="0" borderId="3" xfId="0" applyNumberFormat="true" applyFont="true" applyFill="true" applyBorder="true" applyAlignment="true">
      <alignment horizontal="center"/>
    </xf>
    <xf numFmtId="179" fontId="10" fillId="0" borderId="3" xfId="0" applyNumberFormat="true" applyFont="true" applyFill="true" applyBorder="true" applyAlignment="true">
      <alignment horizontal="center" vertical="center"/>
    </xf>
    <xf numFmtId="181" fontId="20" fillId="0" borderId="3" xfId="0" applyNumberFormat="true" applyFont="true" applyFill="true" applyBorder="true" applyAlignment="true">
      <alignment horizontal="right"/>
    </xf>
    <xf numFmtId="181" fontId="10" fillId="0" borderId="3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/>
    </xf>
    <xf numFmtId="181" fontId="17" fillId="0" borderId="3" xfId="0" applyNumberFormat="true" applyFont="true" applyFill="true" applyBorder="true" applyAlignment="true">
      <alignment horizontal="center" vertical="center"/>
    </xf>
    <xf numFmtId="0" fontId="20" fillId="0" borderId="27" xfId="0" applyFont="true" applyFill="true" applyBorder="true" applyAlignment="true">
      <alignment horizontal="center"/>
    </xf>
    <xf numFmtId="0" fontId="10" fillId="0" borderId="28" xfId="0" applyFont="true" applyFill="true" applyBorder="true" applyAlignment="true">
      <alignment horizontal="right"/>
    </xf>
    <xf numFmtId="0" fontId="20" fillId="0" borderId="4" xfId="0" applyFont="true" applyFill="true" applyBorder="true" applyAlignment="true">
      <alignment horizontal="center" vertical="center" wrapText="true"/>
    </xf>
    <xf numFmtId="181" fontId="20" fillId="0" borderId="4" xfId="0" applyNumberFormat="true" applyFont="true" applyFill="true" applyBorder="true" applyAlignment="true">
      <alignment horizontal="right"/>
    </xf>
    <xf numFmtId="181" fontId="3" fillId="0" borderId="0" xfId="0" applyNumberFormat="true" applyFont="true" applyFill="true" applyBorder="true" applyAlignment="true">
      <alignment horizontal="right"/>
    </xf>
    <xf numFmtId="182" fontId="10" fillId="0" borderId="0" xfId="0" applyNumberFormat="true" applyFont="true" applyFill="true" applyBorder="true" applyAlignment="true"/>
    <xf numFmtId="0" fontId="20" fillId="0" borderId="0" xfId="0" applyFont="true" applyFill="true" applyBorder="true" applyAlignment="true"/>
    <xf numFmtId="0" fontId="20" fillId="0" borderId="0" xfId="0" applyFont="true" applyFill="true" applyBorder="true" applyAlignment="true">
      <alignment horizontal="center"/>
    </xf>
    <xf numFmtId="0" fontId="23" fillId="0" borderId="0" xfId="0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right"/>
    </xf>
    <xf numFmtId="180" fontId="20" fillId="0" borderId="4" xfId="0" applyNumberFormat="true" applyFont="true" applyFill="true" applyBorder="true" applyAlignment="true">
      <alignment horizontal="center" vertical="center" wrapText="true"/>
    </xf>
    <xf numFmtId="181" fontId="3" fillId="0" borderId="3" xfId="0" applyNumberFormat="true" applyFont="true" applyFill="true" applyBorder="true" applyAlignment="true" applyProtection="true">
      <alignment horizontal="right"/>
    </xf>
    <xf numFmtId="181" fontId="20" fillId="0" borderId="3" xfId="0" applyNumberFormat="true" applyFont="true" applyFill="true" applyBorder="true" applyAlignment="true"/>
    <xf numFmtId="181" fontId="10" fillId="0" borderId="3" xfId="0" applyNumberFormat="true" applyFont="true" applyFill="true" applyBorder="true" applyAlignment="true"/>
    <xf numFmtId="181" fontId="20" fillId="0" borderId="0" xfId="0" applyNumberFormat="true" applyFont="true" applyFill="true" applyBorder="true" applyAlignment="true"/>
    <xf numFmtId="0" fontId="0" fillId="0" borderId="0" xfId="0" applyFill="true" applyAlignment="true"/>
    <xf numFmtId="0" fontId="6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80" fontId="0" fillId="0" borderId="4" xfId="0" applyNumberFormat="true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/>
    <xf numFmtId="0" fontId="24" fillId="0" borderId="3" xfId="0" applyFont="true" applyFill="true" applyBorder="true" applyAlignment="true">
      <alignment horizontal="center"/>
    </xf>
    <xf numFmtId="49" fontId="24" fillId="0" borderId="4" xfId="0" applyNumberFormat="true" applyFont="true" applyFill="true" applyBorder="true" applyAlignment="true">
      <alignment horizontal="center"/>
    </xf>
    <xf numFmtId="0" fontId="5" fillId="0" borderId="2" xfId="0" applyFont="true" applyFill="true" applyBorder="true" applyAlignment="true"/>
    <xf numFmtId="180" fontId="5" fillId="0" borderId="3" xfId="0" applyNumberFormat="true" applyFont="true" applyFill="true" applyBorder="true" applyAlignment="true">
      <alignment horizontal="center"/>
    </xf>
    <xf numFmtId="49" fontId="5" fillId="0" borderId="4" xfId="0" applyNumberFormat="true" applyFont="true" applyFill="true" applyBorder="true" applyAlignment="true">
      <alignment horizontal="center"/>
    </xf>
    <xf numFmtId="180" fontId="7" fillId="0" borderId="3" xfId="0" applyNumberFormat="true" applyFont="true" applyFill="true" applyBorder="true" applyAlignment="true">
      <alignment horizontal="center"/>
    </xf>
    <xf numFmtId="181" fontId="24" fillId="0" borderId="4" xfId="0" applyNumberFormat="true" applyFont="true" applyFill="true" applyBorder="true" applyAlignment="true">
      <alignment horizontal="center"/>
    </xf>
    <xf numFmtId="180" fontId="0" fillId="0" borderId="3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vertical="center" wrapText="true"/>
    </xf>
    <xf numFmtId="179" fontId="0" fillId="0" borderId="3" xfId="0" applyNumberFormat="true" applyFont="true" applyBorder="true" applyAlignment="true">
      <alignment vertical="center"/>
    </xf>
    <xf numFmtId="182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9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9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90" zoomScaleNormal="90" topLeftCell="A3" workbookViewId="0">
      <selection activeCell="K12" sqref="K12"/>
    </sheetView>
  </sheetViews>
  <sheetFormatPr defaultColWidth="9" defaultRowHeight="13.5" outlineLevelCol="4"/>
  <cols>
    <col min="1" max="1" width="43.1238095238095" customWidth="true"/>
    <col min="2" max="2" width="16.5047619047619" customWidth="true"/>
    <col min="3" max="3" width="17.6285714285714" customWidth="true"/>
    <col min="4" max="4" width="13.8761904761905" hidden="true" customWidth="true"/>
  </cols>
  <sheetData>
    <row r="1" ht="21.75" spans="1:3">
      <c r="A1" s="1" t="s">
        <v>0</v>
      </c>
      <c r="B1" s="1"/>
      <c r="C1" s="1"/>
    </row>
    <row r="2" spans="3:3">
      <c r="C2" t="s">
        <v>1</v>
      </c>
    </row>
    <row r="3" ht="26.25" customHeight="true" spans="1:3">
      <c r="A3" s="4" t="s">
        <v>2</v>
      </c>
      <c r="B3" s="10" t="s">
        <v>3</v>
      </c>
      <c r="C3" s="11" t="s">
        <v>4</v>
      </c>
    </row>
    <row r="4" ht="21" customHeight="true" spans="1:5">
      <c r="A4" s="7" t="s">
        <v>0</v>
      </c>
      <c r="B4" s="228">
        <f>B9+B13+B17+B21+B25</f>
        <v>799187</v>
      </c>
      <c r="C4" s="17">
        <v>1.6</v>
      </c>
      <c r="D4">
        <f>B9+B13+B17+B21+B25</f>
        <v>799187</v>
      </c>
      <c r="E4" s="234"/>
    </row>
    <row r="5" ht="21" customHeight="true" spans="1:5">
      <c r="A5" s="20" t="s">
        <v>5</v>
      </c>
      <c r="B5" s="228">
        <f t="shared" ref="B5:B7" si="0">B10+B14+B18+B22+B26</f>
        <v>50244</v>
      </c>
      <c r="C5" s="229">
        <v>4.2</v>
      </c>
      <c r="D5">
        <f t="shared" ref="D5:D7" si="1">B10+B14+B18+B22+B26</f>
        <v>50244</v>
      </c>
      <c r="E5" s="234"/>
    </row>
    <row r="6" ht="21" customHeight="true" spans="1:5">
      <c r="A6" s="7" t="s">
        <v>6</v>
      </c>
      <c r="B6" s="228">
        <f t="shared" si="0"/>
        <v>485945</v>
      </c>
      <c r="C6" s="17">
        <v>-3.8</v>
      </c>
      <c r="D6">
        <f t="shared" si="1"/>
        <v>485945</v>
      </c>
      <c r="E6" s="234"/>
    </row>
    <row r="7" ht="21" customHeight="true" spans="1:5">
      <c r="A7" s="7" t="s">
        <v>7</v>
      </c>
      <c r="B7" s="228">
        <f t="shared" si="0"/>
        <v>262998</v>
      </c>
      <c r="C7" s="17">
        <v>10.6</v>
      </c>
      <c r="D7">
        <f t="shared" si="1"/>
        <v>262998</v>
      </c>
      <c r="E7" s="234"/>
    </row>
    <row r="8" ht="21" customHeight="true" spans="1:3">
      <c r="A8" s="7" t="s">
        <v>8</v>
      </c>
      <c r="B8" s="230"/>
      <c r="C8" s="17"/>
    </row>
    <row r="9" ht="21" customHeight="true" spans="1:3">
      <c r="A9" s="7" t="s">
        <v>9</v>
      </c>
      <c r="B9" s="230">
        <v>512838</v>
      </c>
      <c r="C9" s="17">
        <v>1.9</v>
      </c>
    </row>
    <row r="10" ht="21" customHeight="true" spans="1:3">
      <c r="A10" s="20" t="s">
        <v>10</v>
      </c>
      <c r="B10" s="230">
        <v>18736</v>
      </c>
      <c r="C10" s="17">
        <v>4.1</v>
      </c>
    </row>
    <row r="11" ht="21" customHeight="true" spans="1:3">
      <c r="A11" s="7" t="s">
        <v>11</v>
      </c>
      <c r="B11" s="230">
        <v>359304</v>
      </c>
      <c r="C11" s="17">
        <v>-1.5</v>
      </c>
    </row>
    <row r="12" ht="21" customHeight="true" spans="1:3">
      <c r="A12" s="7" t="s">
        <v>12</v>
      </c>
      <c r="B12" s="230">
        <v>134798</v>
      </c>
      <c r="C12" s="17">
        <v>10.1</v>
      </c>
    </row>
    <row r="13" ht="21" customHeight="true" spans="1:3">
      <c r="A13" s="7" t="s">
        <v>13</v>
      </c>
      <c r="B13" s="230">
        <v>40768</v>
      </c>
      <c r="C13" s="17">
        <v>9.7</v>
      </c>
    </row>
    <row r="14" ht="21" customHeight="true" spans="1:3">
      <c r="A14" s="20" t="s">
        <v>10</v>
      </c>
      <c r="B14" s="230">
        <v>3905</v>
      </c>
      <c r="C14" s="17">
        <v>4.4</v>
      </c>
    </row>
    <row r="15" ht="21" customHeight="true" spans="1:3">
      <c r="A15" s="7" t="s">
        <v>11</v>
      </c>
      <c r="B15" s="231">
        <v>11835</v>
      </c>
      <c r="C15" s="17">
        <v>9.2</v>
      </c>
    </row>
    <row r="16" ht="21" customHeight="true" spans="1:3">
      <c r="A16" s="7" t="s">
        <v>12</v>
      </c>
      <c r="B16" s="230">
        <v>25028</v>
      </c>
      <c r="C16" s="17">
        <v>10.8</v>
      </c>
    </row>
    <row r="17" ht="21" customHeight="true" spans="1:3">
      <c r="A17" s="7" t="s">
        <v>14</v>
      </c>
      <c r="B17" s="230">
        <v>135319</v>
      </c>
      <c r="C17" s="17">
        <v>-4.8</v>
      </c>
    </row>
    <row r="18" ht="21" customHeight="true" spans="1:3">
      <c r="A18" s="20" t="s">
        <v>10</v>
      </c>
      <c r="B18" s="230">
        <v>9572</v>
      </c>
      <c r="C18" s="17">
        <v>4.1</v>
      </c>
    </row>
    <row r="19" ht="21" customHeight="true" spans="1:3">
      <c r="A19" s="7" t="s">
        <v>11</v>
      </c>
      <c r="B19" s="230">
        <v>82619</v>
      </c>
      <c r="C19" s="9">
        <v>-13.2</v>
      </c>
    </row>
    <row r="20" ht="21" customHeight="true" spans="1:3">
      <c r="A20" s="7" t="s">
        <v>12</v>
      </c>
      <c r="B20" s="230">
        <v>43128</v>
      </c>
      <c r="C20" s="9">
        <v>10.3</v>
      </c>
    </row>
    <row r="21" ht="21" customHeight="true" spans="1:3">
      <c r="A21" s="7" t="s">
        <v>15</v>
      </c>
      <c r="B21" s="230">
        <v>57732</v>
      </c>
      <c r="C21" s="9">
        <v>6.5</v>
      </c>
    </row>
    <row r="22" ht="21" customHeight="true" spans="1:3">
      <c r="A22" s="20" t="s">
        <v>10</v>
      </c>
      <c r="B22" s="231">
        <v>2229</v>
      </c>
      <c r="C22" s="9">
        <v>4.6</v>
      </c>
    </row>
    <row r="23" ht="21" customHeight="true" spans="1:3">
      <c r="A23" s="7" t="s">
        <v>11</v>
      </c>
      <c r="B23" s="230">
        <v>22226</v>
      </c>
      <c r="C23" s="9">
        <v>3.3</v>
      </c>
    </row>
    <row r="24" ht="21" customHeight="true" spans="1:3">
      <c r="A24" s="7" t="s">
        <v>12</v>
      </c>
      <c r="B24" s="230">
        <v>33277</v>
      </c>
      <c r="C24" s="9">
        <v>8.7</v>
      </c>
    </row>
    <row r="25" ht="21" customHeight="true" spans="1:3">
      <c r="A25" s="7" t="s">
        <v>16</v>
      </c>
      <c r="B25" s="231">
        <v>52530</v>
      </c>
      <c r="C25" s="17">
        <v>3.6</v>
      </c>
    </row>
    <row r="26" ht="21" customHeight="true" spans="1:3">
      <c r="A26" s="20" t="s">
        <v>10</v>
      </c>
      <c r="B26" s="230">
        <v>15802</v>
      </c>
      <c r="C26" s="9">
        <v>4.2</v>
      </c>
    </row>
    <row r="27" ht="21" customHeight="true" spans="1:3">
      <c r="A27" s="7" t="s">
        <v>11</v>
      </c>
      <c r="B27" s="230">
        <v>9961</v>
      </c>
      <c r="C27" s="9">
        <v>-21.1</v>
      </c>
    </row>
    <row r="28" ht="21" customHeight="true" spans="1:3">
      <c r="A28" s="7" t="s">
        <v>12</v>
      </c>
      <c r="B28" s="230">
        <v>26767</v>
      </c>
      <c r="C28" s="9">
        <v>16.8</v>
      </c>
    </row>
    <row r="29" spans="1:3">
      <c r="A29" s="232" t="s">
        <v>17</v>
      </c>
      <c r="B29" s="233"/>
      <c r="C29" s="233"/>
    </row>
  </sheetData>
  <mergeCells count="2">
    <mergeCell ref="A1:C1"/>
    <mergeCell ref="A29:C29"/>
  </mergeCells>
  <pageMargins left="0.905511811023622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14" sqref="J14"/>
    </sheetView>
  </sheetViews>
  <sheetFormatPr defaultColWidth="11.7142857142857" defaultRowHeight="15.75"/>
  <cols>
    <col min="1" max="1" width="32" style="24" customWidth="true"/>
    <col min="2" max="2" width="19.2857142857143" style="24" customWidth="true"/>
    <col min="3" max="3" width="20" style="25" customWidth="true"/>
    <col min="4" max="4" width="18.5714285714286" style="24" customWidth="true"/>
    <col min="5" max="5" width="14.4285714285714" style="24"/>
    <col min="6" max="6" width="13.1428571428571" style="24"/>
    <col min="7" max="7" width="14.4285714285714" style="24"/>
    <col min="8" max="9" width="13.1428571428571" style="24"/>
    <col min="10" max="10" width="12.8571428571429" style="24" customWidth="true"/>
    <col min="11" max="16384" width="11.7142857142857" style="24"/>
  </cols>
  <sheetData>
    <row r="1" ht="21.75" spans="1:4">
      <c r="A1" s="26" t="s">
        <v>180</v>
      </c>
      <c r="B1" s="26"/>
      <c r="C1" s="26"/>
      <c r="D1" s="26"/>
    </row>
    <row r="2" spans="1:4">
      <c r="A2" s="27" t="s">
        <v>181</v>
      </c>
      <c r="B2" s="27"/>
      <c r="C2" s="27"/>
      <c r="D2" s="27"/>
    </row>
    <row r="3" ht="13.5" spans="1:4">
      <c r="A3" s="28" t="s">
        <v>2</v>
      </c>
      <c r="B3" s="29" t="s">
        <v>3</v>
      </c>
      <c r="C3" s="30" t="s">
        <v>158</v>
      </c>
      <c r="D3" s="31" t="s">
        <v>4</v>
      </c>
    </row>
    <row r="4" ht="17.25" customHeight="true" spans="1:4">
      <c r="A4" s="28"/>
      <c r="B4" s="32"/>
      <c r="C4" s="33"/>
      <c r="D4" s="31"/>
    </row>
    <row r="5" ht="22.5" customHeight="true" spans="1:4">
      <c r="A5" s="34" t="s">
        <v>180</v>
      </c>
      <c r="B5" s="35">
        <v>177719.3</v>
      </c>
      <c r="C5" s="36">
        <v>158622.5</v>
      </c>
      <c r="D5" s="37">
        <f t="shared" ref="D5:D8" si="0">B5/C5*100-100</f>
        <v>12.0391495531844</v>
      </c>
    </row>
    <row r="6" ht="22.5" customHeight="true" spans="1:4">
      <c r="A6" s="34" t="s">
        <v>182</v>
      </c>
      <c r="B6" s="38"/>
      <c r="C6" s="39"/>
      <c r="D6" s="37"/>
    </row>
    <row r="7" ht="22.5" customHeight="true" spans="1:4">
      <c r="A7" s="34" t="s">
        <v>183</v>
      </c>
      <c r="B7" s="40">
        <v>116406.158301302</v>
      </c>
      <c r="C7" s="40">
        <v>103025.320245</v>
      </c>
      <c r="D7" s="37">
        <f t="shared" si="0"/>
        <v>12.9879121214877</v>
      </c>
    </row>
    <row r="8" ht="22.5" customHeight="true" spans="1:4">
      <c r="A8" s="34" t="s">
        <v>184</v>
      </c>
      <c r="B8" s="40">
        <v>61313.1673495407</v>
      </c>
      <c r="C8" s="40">
        <v>55597.189755</v>
      </c>
      <c r="D8" s="37">
        <f t="shared" si="0"/>
        <v>10.281054887359</v>
      </c>
    </row>
    <row r="9" ht="22.5" customHeight="true" spans="1:4">
      <c r="A9" s="34" t="s">
        <v>185</v>
      </c>
      <c r="B9" s="38"/>
      <c r="C9" s="39"/>
      <c r="D9" s="37"/>
    </row>
    <row r="10" ht="22.5" customHeight="true" spans="1:8">
      <c r="A10" s="34" t="s">
        <v>186</v>
      </c>
      <c r="B10" s="35">
        <v>65728.973</v>
      </c>
      <c r="C10" s="36">
        <v>53106.5</v>
      </c>
      <c r="D10" s="37">
        <f t="shared" ref="D10:D21" si="1">B10/C10*100-100</f>
        <v>23.7682261116812</v>
      </c>
      <c r="E10" s="46"/>
      <c r="F10" s="46"/>
      <c r="H10" s="46"/>
    </row>
    <row r="11" ht="22.5" customHeight="true" spans="1:6">
      <c r="A11" s="34" t="s">
        <v>187</v>
      </c>
      <c r="B11" s="35">
        <v>59966.3</v>
      </c>
      <c r="C11" s="36">
        <v>47538.7</v>
      </c>
      <c r="D11" s="37">
        <f t="shared" si="1"/>
        <v>26.1420695138908</v>
      </c>
      <c r="E11" s="46"/>
      <c r="F11" s="46"/>
    </row>
    <row r="12" ht="22.5" customHeight="true" spans="1:10">
      <c r="A12" s="34" t="s">
        <v>188</v>
      </c>
      <c r="B12" s="35">
        <v>5762.673</v>
      </c>
      <c r="C12" s="36">
        <v>5567.8</v>
      </c>
      <c r="D12" s="37">
        <f t="shared" si="1"/>
        <v>3.49999999999999</v>
      </c>
      <c r="E12" s="46"/>
      <c r="F12" s="46"/>
      <c r="G12" s="46"/>
      <c r="H12" s="46"/>
      <c r="J12" s="46"/>
    </row>
    <row r="13" ht="22.5" customHeight="true" spans="1:10">
      <c r="A13" s="34" t="s">
        <v>189</v>
      </c>
      <c r="B13" s="41">
        <v>89379.9</v>
      </c>
      <c r="C13" s="41">
        <v>85387.5</v>
      </c>
      <c r="D13" s="37">
        <f t="shared" si="1"/>
        <v>4.67562582345191</v>
      </c>
      <c r="G13" s="46"/>
      <c r="H13" s="46"/>
      <c r="J13" s="46"/>
    </row>
    <row r="14" ht="22.5" customHeight="true" spans="1:10">
      <c r="A14" s="34" t="s">
        <v>187</v>
      </c>
      <c r="B14" s="41">
        <v>10450.3</v>
      </c>
      <c r="C14" s="36">
        <v>17137.6</v>
      </c>
      <c r="D14" s="37">
        <f t="shared" si="1"/>
        <v>-39.0212165063953</v>
      </c>
      <c r="G14" s="46"/>
      <c r="H14" s="46"/>
      <c r="J14" s="46"/>
    </row>
    <row r="15" ht="22.5" customHeight="true" spans="1:10">
      <c r="A15" s="34" t="s">
        <v>188</v>
      </c>
      <c r="B15" s="41">
        <v>78929.6</v>
      </c>
      <c r="C15" s="36">
        <v>68249.9</v>
      </c>
      <c r="D15" s="37">
        <f t="shared" si="1"/>
        <v>15.6479350152894</v>
      </c>
      <c r="G15" s="46"/>
      <c r="H15" s="46"/>
      <c r="J15" s="46"/>
    </row>
    <row r="16" ht="22.5" customHeight="true" spans="1:10">
      <c r="A16" s="34" t="s">
        <v>190</v>
      </c>
      <c r="B16" s="42">
        <v>2077.5</v>
      </c>
      <c r="C16" s="42">
        <v>1669.2</v>
      </c>
      <c r="D16" s="37">
        <f t="shared" si="1"/>
        <v>24.4608195542775</v>
      </c>
      <c r="E16" s="46"/>
      <c r="F16" s="46"/>
      <c r="J16" s="46"/>
    </row>
    <row r="17" ht="22.5" customHeight="true" spans="1:4">
      <c r="A17" s="34" t="s">
        <v>187</v>
      </c>
      <c r="B17" s="42">
        <v>511.1</v>
      </c>
      <c r="C17" s="43">
        <v>443.7</v>
      </c>
      <c r="D17" s="37">
        <f t="shared" si="1"/>
        <v>15.1904439936894</v>
      </c>
    </row>
    <row r="18" ht="22.5" customHeight="true" spans="1:4">
      <c r="A18" s="34" t="s">
        <v>188</v>
      </c>
      <c r="B18" s="42">
        <v>1566.4</v>
      </c>
      <c r="C18" s="43">
        <v>1225.5</v>
      </c>
      <c r="D18" s="37">
        <f t="shared" si="1"/>
        <v>27.8172174622603</v>
      </c>
    </row>
    <row r="19" ht="22.5" customHeight="true" spans="1:4">
      <c r="A19" s="34" t="s">
        <v>191</v>
      </c>
      <c r="B19" s="41">
        <v>20532.9526508425</v>
      </c>
      <c r="C19" s="41">
        <v>18459.3</v>
      </c>
      <c r="D19" s="37">
        <f t="shared" si="1"/>
        <v>11.2336472717952</v>
      </c>
    </row>
    <row r="20" ht="22.5" customHeight="true" spans="1:4">
      <c r="A20" s="34" t="s">
        <v>187</v>
      </c>
      <c r="B20" s="41">
        <v>827.4</v>
      </c>
      <c r="C20" s="36">
        <v>686</v>
      </c>
      <c r="D20" s="37">
        <f t="shared" si="1"/>
        <v>20.6122448979592</v>
      </c>
    </row>
    <row r="21" ht="22.5" customHeight="true" spans="1:4">
      <c r="A21" s="34" t="s">
        <v>188</v>
      </c>
      <c r="B21" s="41">
        <v>19705.5526508425</v>
      </c>
      <c r="C21" s="36">
        <v>17773.3</v>
      </c>
      <c r="D21" s="37">
        <f t="shared" si="1"/>
        <v>10.8716594602156</v>
      </c>
    </row>
    <row r="22" ht="22.5" customHeight="true" spans="1:4">
      <c r="A22" s="34" t="s">
        <v>150</v>
      </c>
      <c r="B22" s="44"/>
      <c r="C22" s="43"/>
      <c r="D22" s="37"/>
    </row>
    <row r="23" ht="22.5" customHeight="true" spans="1:4">
      <c r="A23" s="34" t="s">
        <v>151</v>
      </c>
      <c r="B23" s="45">
        <v>89675.1</v>
      </c>
      <c r="C23" s="43">
        <v>80766.8</v>
      </c>
      <c r="D23" s="37">
        <f t="shared" ref="D23:D27" si="2">B23/C23*100-100</f>
        <v>11.0296557496397</v>
      </c>
    </row>
    <row r="24" ht="22.5" customHeight="true" spans="1:4">
      <c r="A24" s="34" t="s">
        <v>152</v>
      </c>
      <c r="B24" s="45">
        <v>11500.3025377536</v>
      </c>
      <c r="C24" s="43">
        <v>9953.35151245219</v>
      </c>
      <c r="D24" s="37">
        <f t="shared" si="2"/>
        <v>15.5420113854725</v>
      </c>
    </row>
    <row r="25" ht="22.5" customHeight="true" spans="1:4">
      <c r="A25" s="34" t="s">
        <v>153</v>
      </c>
      <c r="B25" s="45">
        <v>36474.9729472904</v>
      </c>
      <c r="C25" s="43">
        <v>32289.0976368932</v>
      </c>
      <c r="D25" s="37">
        <f t="shared" si="2"/>
        <v>12.963741995733</v>
      </c>
    </row>
    <row r="26" ht="22.5" customHeight="true" spans="1:4">
      <c r="A26" s="34" t="s">
        <v>154</v>
      </c>
      <c r="B26" s="45">
        <v>12871.7157125003</v>
      </c>
      <c r="C26" s="43">
        <v>11569.8198950069</v>
      </c>
      <c r="D26" s="37">
        <f t="shared" si="2"/>
        <v>11.2525158499245</v>
      </c>
    </row>
    <row r="27" ht="22.5" customHeight="true" spans="1:4">
      <c r="A27" s="34" t="s">
        <v>155</v>
      </c>
      <c r="B27" s="45">
        <v>27197.1979332592</v>
      </c>
      <c r="C27" s="43">
        <v>24043.4756725041</v>
      </c>
      <c r="D27" s="37">
        <f t="shared" si="2"/>
        <v>13.1167486086952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workbookViewId="0">
      <selection activeCell="H9" sqref="H9"/>
    </sheetView>
  </sheetViews>
  <sheetFormatPr defaultColWidth="9" defaultRowHeight="13.5" outlineLevelCol="4"/>
  <cols>
    <col min="2" max="2" width="31.247619047619" customWidth="true"/>
    <col min="3" max="3" width="15.3714285714286" customWidth="true"/>
    <col min="4" max="4" width="15.3714285714286" hidden="true" customWidth="true"/>
    <col min="5" max="5" width="14.3714285714286" customWidth="true"/>
    <col min="6" max="6" width="13.3714285714286" customWidth="true"/>
  </cols>
  <sheetData>
    <row r="1" ht="54.75" customHeight="true" spans="2:5">
      <c r="B1" s="1" t="s">
        <v>192</v>
      </c>
      <c r="C1" s="1"/>
      <c r="D1" s="1"/>
      <c r="E1" s="1"/>
    </row>
    <row r="2" spans="3:5">
      <c r="C2" s="3" t="s">
        <v>1</v>
      </c>
      <c r="D2" s="3"/>
      <c r="E2" s="3"/>
    </row>
    <row r="3" ht="31.5" customHeight="true" spans="2:5">
      <c r="B3" s="4" t="s">
        <v>2</v>
      </c>
      <c r="C3" s="10" t="s">
        <v>3</v>
      </c>
      <c r="D3" s="11"/>
      <c r="E3" s="11" t="s">
        <v>4</v>
      </c>
    </row>
    <row r="4" ht="21" customHeight="true" spans="2:5">
      <c r="B4" s="7" t="s">
        <v>193</v>
      </c>
      <c r="C4" s="18">
        <v>101469</v>
      </c>
      <c r="D4" s="19">
        <v>88024</v>
      </c>
      <c r="E4" s="23">
        <v>15.2742433881669</v>
      </c>
    </row>
    <row r="5" ht="21" customHeight="true" spans="2:5">
      <c r="B5" s="7" t="s">
        <v>194</v>
      </c>
      <c r="C5" s="18"/>
      <c r="D5" s="19"/>
      <c r="E5" s="23"/>
    </row>
    <row r="6" ht="21" customHeight="true" spans="2:5">
      <c r="B6" s="7" t="s">
        <v>195</v>
      </c>
      <c r="C6" s="18">
        <v>39116</v>
      </c>
      <c r="D6" s="19">
        <v>63188</v>
      </c>
      <c r="E6" s="23">
        <v>-38.095840982465</v>
      </c>
    </row>
    <row r="7" ht="21" customHeight="true" spans="2:5">
      <c r="B7" s="7" t="s">
        <v>196</v>
      </c>
      <c r="C7" s="18">
        <v>36544</v>
      </c>
      <c r="D7" s="19">
        <v>1726</v>
      </c>
      <c r="E7" s="23">
        <v>2017.26535341831</v>
      </c>
    </row>
    <row r="8" ht="21" customHeight="true" spans="2:5">
      <c r="B8" s="7" t="s">
        <v>197</v>
      </c>
      <c r="C8" s="18">
        <v>6118</v>
      </c>
      <c r="D8" s="19">
        <v>4372</v>
      </c>
      <c r="E8" s="23">
        <v>39.935956084172</v>
      </c>
    </row>
    <row r="9" ht="21" customHeight="true" spans="2:5">
      <c r="B9" s="7" t="s">
        <v>198</v>
      </c>
      <c r="C9" s="18">
        <v>11603</v>
      </c>
      <c r="D9" s="19">
        <v>11278</v>
      </c>
      <c r="E9" s="23">
        <v>2.88171661642136</v>
      </c>
    </row>
    <row r="10" ht="21" customHeight="true" spans="2:5">
      <c r="B10" s="7" t="s">
        <v>199</v>
      </c>
      <c r="C10" s="18">
        <v>6078</v>
      </c>
      <c r="D10" s="19">
        <v>5324</v>
      </c>
      <c r="E10" s="23">
        <v>14.1622839969947</v>
      </c>
    </row>
    <row r="11" ht="21" customHeight="true" spans="2:5">
      <c r="B11" s="7" t="s">
        <v>200</v>
      </c>
      <c r="C11" s="18">
        <v>2010</v>
      </c>
      <c r="D11" s="19">
        <v>2136</v>
      </c>
      <c r="E11" s="23">
        <v>-5.89887640449437</v>
      </c>
    </row>
    <row r="12" ht="21" customHeight="true" spans="2:5">
      <c r="B12" s="7" t="s">
        <v>201</v>
      </c>
      <c r="C12" s="18"/>
      <c r="D12" s="19"/>
      <c r="E12" s="23"/>
    </row>
    <row r="13" ht="21" customHeight="true" spans="2:5">
      <c r="B13" s="7" t="s">
        <v>202</v>
      </c>
      <c r="C13" s="18">
        <v>83392</v>
      </c>
      <c r="D13" s="19">
        <v>69686</v>
      </c>
      <c r="E13" s="23">
        <v>19.6682260425336</v>
      </c>
    </row>
    <row r="14" ht="21" customHeight="true" spans="2:5">
      <c r="B14" s="7" t="s">
        <v>203</v>
      </c>
      <c r="C14" s="18">
        <v>37646</v>
      </c>
      <c r="D14" s="19">
        <v>-11055</v>
      </c>
      <c r="E14" s="23">
        <v>-440.533695160561</v>
      </c>
    </row>
    <row r="15" ht="21" customHeight="true" spans="2:5">
      <c r="B15" s="20" t="s">
        <v>204</v>
      </c>
      <c r="C15" s="18">
        <v>9212</v>
      </c>
      <c r="D15" s="19">
        <v>11115</v>
      </c>
      <c r="E15" s="23">
        <v>-17.1210076473234</v>
      </c>
    </row>
    <row r="16" ht="21" customHeight="true" spans="2:5">
      <c r="B16" s="7" t="s">
        <v>205</v>
      </c>
      <c r="C16" s="18">
        <v>2235</v>
      </c>
      <c r="D16" s="19">
        <v>2161</v>
      </c>
      <c r="E16" s="23">
        <v>3.4243405830634</v>
      </c>
    </row>
    <row r="17" ht="21" customHeight="true" spans="2:5">
      <c r="B17" s="7" t="s">
        <v>206</v>
      </c>
      <c r="C17" s="18">
        <v>563</v>
      </c>
      <c r="D17" s="19">
        <v>576</v>
      </c>
      <c r="E17" s="23">
        <v>-2.25694444444444</v>
      </c>
    </row>
    <row r="18" ht="21" customHeight="true" spans="2:5">
      <c r="B18" s="7" t="s">
        <v>207</v>
      </c>
      <c r="C18" s="18">
        <v>2179</v>
      </c>
      <c r="D18" s="19">
        <v>2866</v>
      </c>
      <c r="E18" s="23">
        <v>-23.9706908583392</v>
      </c>
    </row>
    <row r="19" ht="21" customHeight="true" spans="2:5">
      <c r="B19" s="7" t="s">
        <v>208</v>
      </c>
      <c r="C19" s="18">
        <v>1643</v>
      </c>
      <c r="D19" s="19">
        <v>1321</v>
      </c>
      <c r="E19" s="23">
        <v>24.3754731264194</v>
      </c>
    </row>
    <row r="20" ht="21" customHeight="true" spans="2:5">
      <c r="B20" s="7" t="s">
        <v>209</v>
      </c>
      <c r="C20" s="18">
        <v>753</v>
      </c>
      <c r="D20" s="19">
        <v>1001</v>
      </c>
      <c r="E20" s="23">
        <v>-24.7752247752248</v>
      </c>
    </row>
    <row r="21" ht="21" customHeight="true" spans="2:5">
      <c r="B21" s="7" t="s">
        <v>210</v>
      </c>
      <c r="C21" s="18">
        <v>389</v>
      </c>
      <c r="D21" s="19">
        <v>377</v>
      </c>
      <c r="E21" s="23">
        <v>3.18302387267903</v>
      </c>
    </row>
    <row r="22" ht="21" customHeight="true" spans="2:5">
      <c r="B22" s="7" t="s">
        <v>211</v>
      </c>
      <c r="C22" s="18">
        <v>1942</v>
      </c>
      <c r="D22" s="19">
        <v>1522</v>
      </c>
      <c r="E22" s="23">
        <v>27.5952693823916</v>
      </c>
    </row>
    <row r="23" ht="21" customHeight="true" spans="2:5">
      <c r="B23" s="7" t="s">
        <v>212</v>
      </c>
      <c r="C23" s="18">
        <v>25026</v>
      </c>
      <c r="D23" s="19">
        <v>58476</v>
      </c>
      <c r="E23" s="23">
        <v>-57.2029550584855</v>
      </c>
    </row>
    <row r="24" ht="21" customHeight="true" spans="2:5">
      <c r="B24" s="7" t="s">
        <v>213</v>
      </c>
      <c r="C24" s="18">
        <v>1483</v>
      </c>
      <c r="D24" s="19">
        <v>958</v>
      </c>
      <c r="E24" s="23">
        <v>54.8016701461378</v>
      </c>
    </row>
    <row r="25" ht="21" customHeight="true" spans="2:5">
      <c r="B25" s="7" t="s">
        <v>214</v>
      </c>
      <c r="C25" s="18">
        <v>18077</v>
      </c>
      <c r="D25" s="19">
        <v>18338</v>
      </c>
      <c r="E25" s="23">
        <v>-1.42327407568983</v>
      </c>
    </row>
    <row r="26" ht="21" customHeight="true" spans="2:5">
      <c r="B26" s="7" t="s">
        <v>215</v>
      </c>
      <c r="C26" s="18">
        <v>733644</v>
      </c>
      <c r="D26" s="19">
        <v>711667</v>
      </c>
      <c r="E26" s="23">
        <v>3.08810159807888</v>
      </c>
    </row>
    <row r="27" ht="21" customHeight="true" spans="2:5">
      <c r="B27" s="7" t="s">
        <v>195</v>
      </c>
      <c r="C27" s="18">
        <v>109783</v>
      </c>
      <c r="D27" s="19">
        <v>87342</v>
      </c>
      <c r="E27" s="23">
        <v>25.6932518147054</v>
      </c>
    </row>
    <row r="28" ht="21" customHeight="true" spans="2:5">
      <c r="B28" s="7" t="s">
        <v>196</v>
      </c>
      <c r="C28" s="18">
        <v>193516</v>
      </c>
      <c r="D28" s="19">
        <v>187074</v>
      </c>
      <c r="E28" s="23">
        <v>3.44355709505328</v>
      </c>
    </row>
    <row r="29" ht="21" customHeight="true" spans="2:5">
      <c r="B29" s="7" t="s">
        <v>197</v>
      </c>
      <c r="C29" s="18">
        <v>96212</v>
      </c>
      <c r="D29" s="19">
        <v>96324</v>
      </c>
      <c r="E29" s="23">
        <v>-0.116274241102943</v>
      </c>
    </row>
    <row r="30" ht="21" customHeight="true" spans="2:5">
      <c r="B30" s="7" t="s">
        <v>198</v>
      </c>
      <c r="C30" s="18">
        <v>130777</v>
      </c>
      <c r="D30" s="19">
        <v>152621</v>
      </c>
      <c r="E30" s="23">
        <v>-14.3125782166281</v>
      </c>
    </row>
    <row r="31" ht="21" customHeight="true" spans="2:5">
      <c r="B31" s="7" t="s">
        <v>199</v>
      </c>
      <c r="C31" s="18">
        <v>97049</v>
      </c>
      <c r="D31" s="19">
        <v>91066</v>
      </c>
      <c r="E31" s="23">
        <v>6.5699602486109</v>
      </c>
    </row>
    <row r="32" ht="21" customHeight="true" spans="2:5">
      <c r="B32" s="7" t="s">
        <v>200</v>
      </c>
      <c r="C32" s="18">
        <v>106307</v>
      </c>
      <c r="D32" s="19">
        <v>97240</v>
      </c>
      <c r="E32" s="23">
        <v>9.32435211846976</v>
      </c>
    </row>
    <row r="33" spans="2:5">
      <c r="B33" s="21"/>
      <c r="C33" s="22"/>
      <c r="D33" s="22"/>
      <c r="E33" s="22"/>
    </row>
  </sheetData>
  <mergeCells count="2">
    <mergeCell ref="B1:E1"/>
    <mergeCell ref="C2:E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1" workbookViewId="0">
      <selection activeCell="C32" sqref="C32"/>
    </sheetView>
  </sheetViews>
  <sheetFormatPr defaultColWidth="9" defaultRowHeight="13.5" outlineLevelCol="2"/>
  <cols>
    <col min="1" max="1" width="31.247619047619" customWidth="true"/>
    <col min="2" max="2" width="15" customWidth="true"/>
    <col min="3" max="3" width="12.3714285714286" customWidth="true"/>
  </cols>
  <sheetData>
    <row r="1" ht="44.25" customHeight="true" spans="1:3">
      <c r="A1" s="1" t="s">
        <v>216</v>
      </c>
      <c r="B1" s="1"/>
      <c r="C1" s="1"/>
    </row>
    <row r="2" spans="2:3">
      <c r="B2" s="3" t="s">
        <v>1</v>
      </c>
      <c r="C2" s="3"/>
    </row>
    <row r="3" ht="34.5" customHeight="true" spans="1:3">
      <c r="A3" s="4" t="s">
        <v>2</v>
      </c>
      <c r="B3" s="10" t="s">
        <v>217</v>
      </c>
      <c r="C3" s="11" t="s">
        <v>4</v>
      </c>
    </row>
    <row r="4" ht="24" customHeight="true" spans="1:3">
      <c r="A4" s="7" t="s">
        <v>218</v>
      </c>
      <c r="B4" s="12">
        <v>2718224</v>
      </c>
      <c r="C4" s="15">
        <v>18.6</v>
      </c>
    </row>
    <row r="5" ht="24" customHeight="true" spans="1:3">
      <c r="A5" s="7" t="s">
        <v>219</v>
      </c>
      <c r="B5" s="12"/>
      <c r="C5" s="16"/>
    </row>
    <row r="6" ht="24" customHeight="true" spans="1:3">
      <c r="A6" s="7" t="s">
        <v>220</v>
      </c>
      <c r="B6" s="12">
        <v>1593556</v>
      </c>
      <c r="C6" s="16">
        <v>28.7</v>
      </c>
    </row>
    <row r="7" ht="24" customHeight="true" spans="1:3">
      <c r="A7" s="7" t="s">
        <v>221</v>
      </c>
      <c r="B7" s="12">
        <v>195381</v>
      </c>
      <c r="C7" s="9">
        <v>7.1</v>
      </c>
    </row>
    <row r="8" ht="24" customHeight="true" spans="1:3">
      <c r="A8" s="7" t="s">
        <v>222</v>
      </c>
      <c r="B8" s="12">
        <v>562052</v>
      </c>
      <c r="C8" s="9">
        <v>9.1</v>
      </c>
    </row>
    <row r="9" ht="24" customHeight="true" spans="1:3">
      <c r="A9" s="7" t="s">
        <v>223</v>
      </c>
      <c r="B9" s="12">
        <v>213660</v>
      </c>
      <c r="C9" s="9">
        <v>11</v>
      </c>
    </row>
    <row r="10" ht="24" customHeight="true" spans="1:3">
      <c r="A10" s="7" t="s">
        <v>224</v>
      </c>
      <c r="B10" s="12">
        <v>153575</v>
      </c>
      <c r="C10" s="9">
        <v>-6.6</v>
      </c>
    </row>
    <row r="11" ht="24" customHeight="true" spans="1:3">
      <c r="A11" s="7" t="s">
        <v>225</v>
      </c>
      <c r="B11" s="12"/>
      <c r="C11" s="16"/>
    </row>
    <row r="12" ht="24" customHeight="true" spans="1:3">
      <c r="A12" s="7" t="s">
        <v>226</v>
      </c>
      <c r="B12" s="12">
        <v>373958</v>
      </c>
      <c r="C12" s="16">
        <v>7.7</v>
      </c>
    </row>
    <row r="13" ht="24" customHeight="true" spans="1:3">
      <c r="A13" s="7" t="s">
        <v>227</v>
      </c>
      <c r="B13" s="12">
        <v>1335727</v>
      </c>
      <c r="C13" s="16">
        <v>14</v>
      </c>
    </row>
    <row r="14" ht="24" customHeight="true" spans="1:3">
      <c r="A14" s="7" t="s">
        <v>228</v>
      </c>
      <c r="B14" s="12">
        <v>253726</v>
      </c>
      <c r="C14" s="9">
        <v>38.5</v>
      </c>
    </row>
    <row r="15" ht="24" customHeight="true" spans="1:3">
      <c r="A15" s="7" t="s">
        <v>229</v>
      </c>
      <c r="B15" s="12">
        <v>754789</v>
      </c>
      <c r="C15" s="16">
        <v>27.8</v>
      </c>
    </row>
    <row r="16" ht="24" customHeight="true" spans="1:3">
      <c r="A16" s="7" t="s">
        <v>230</v>
      </c>
      <c r="B16" s="12">
        <v>24</v>
      </c>
      <c r="C16" s="17">
        <v>84.6</v>
      </c>
    </row>
    <row r="17" ht="24" customHeight="true" spans="1:3">
      <c r="A17" s="7" t="s">
        <v>231</v>
      </c>
      <c r="B17" s="12">
        <v>1951487</v>
      </c>
      <c r="C17" s="9">
        <v>10.7</v>
      </c>
    </row>
    <row r="18" ht="24" customHeight="true" spans="1:3">
      <c r="A18" s="7" t="s">
        <v>219</v>
      </c>
      <c r="B18" s="12"/>
      <c r="C18" s="16"/>
    </row>
    <row r="19" ht="24" customHeight="true" spans="1:3">
      <c r="A19" s="7" t="s">
        <v>220</v>
      </c>
      <c r="B19" s="12">
        <v>1180438</v>
      </c>
      <c r="C19" s="16">
        <v>18.7</v>
      </c>
    </row>
    <row r="20" ht="24" customHeight="true" spans="1:3">
      <c r="A20" s="7" t="s">
        <v>221</v>
      </c>
      <c r="B20" s="12">
        <v>164588</v>
      </c>
      <c r="C20" s="9">
        <v>0.1</v>
      </c>
    </row>
    <row r="21" ht="24" customHeight="true" spans="1:3">
      <c r="A21" s="7" t="s">
        <v>222</v>
      </c>
      <c r="B21" s="12">
        <v>273695</v>
      </c>
      <c r="C21" s="9">
        <v>3.9</v>
      </c>
    </row>
    <row r="22" ht="24" customHeight="true" spans="1:3">
      <c r="A22" s="7" t="s">
        <v>223</v>
      </c>
      <c r="B22" s="12">
        <v>172369</v>
      </c>
      <c r="C22" s="9">
        <v>-0.9</v>
      </c>
    </row>
    <row r="23" ht="24" customHeight="true" spans="1:3">
      <c r="A23" s="7" t="s">
        <v>224</v>
      </c>
      <c r="B23" s="12">
        <v>160397</v>
      </c>
      <c r="C23" s="9">
        <v>-3.6</v>
      </c>
    </row>
    <row r="24" ht="24" customHeight="true" spans="1:3">
      <c r="A24" s="7" t="s">
        <v>232</v>
      </c>
      <c r="B24" s="12"/>
      <c r="C24" s="16"/>
    </row>
    <row r="25" ht="24" customHeight="true" spans="1:3">
      <c r="A25" s="7" t="s">
        <v>233</v>
      </c>
      <c r="B25" s="12">
        <v>966808</v>
      </c>
      <c r="C25" s="9">
        <v>1.2</v>
      </c>
    </row>
    <row r="26" ht="24" customHeight="true" spans="1:3">
      <c r="A26" s="7" t="s">
        <v>234</v>
      </c>
      <c r="B26" s="12">
        <v>137002</v>
      </c>
      <c r="C26" s="9">
        <v>-18.2</v>
      </c>
    </row>
    <row r="27" ht="24" customHeight="true" spans="1:3">
      <c r="A27" s="7" t="s">
        <v>235</v>
      </c>
      <c r="B27" s="12">
        <v>723760</v>
      </c>
      <c r="C27" s="9">
        <v>7.5</v>
      </c>
    </row>
    <row r="28" ht="24" customHeight="true" spans="1:3">
      <c r="A28" s="7" t="s">
        <v>236</v>
      </c>
      <c r="B28" s="12">
        <v>106046</v>
      </c>
      <c r="C28" s="9">
        <v>-7.5</v>
      </c>
    </row>
    <row r="29" ht="24" customHeight="true" spans="1:3">
      <c r="A29" s="7" t="s">
        <v>237</v>
      </c>
      <c r="B29" s="12">
        <v>984679</v>
      </c>
      <c r="C29" s="9">
        <v>22</v>
      </c>
    </row>
    <row r="30" ht="24" customHeight="true" spans="1:3">
      <c r="A30" s="7" t="s">
        <v>234</v>
      </c>
      <c r="B30" s="12">
        <v>509808</v>
      </c>
      <c r="C30" s="9">
        <v>19.6</v>
      </c>
    </row>
    <row r="31" ht="24" customHeight="true" spans="1:3">
      <c r="A31" s="7" t="s">
        <v>235</v>
      </c>
      <c r="B31" s="12">
        <v>474871</v>
      </c>
      <c r="C31" s="9">
        <v>24.6</v>
      </c>
    </row>
  </sheetData>
  <mergeCells count="2">
    <mergeCell ref="A1:C1"/>
    <mergeCell ref="B2:C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H7" sqref="H7"/>
    </sheetView>
  </sheetViews>
  <sheetFormatPr defaultColWidth="9" defaultRowHeight="13.5" outlineLevelCol="3"/>
  <cols>
    <col min="1" max="1" width="23.5047619047619" customWidth="true"/>
    <col min="2" max="2" width="13.8761904761905" customWidth="true"/>
    <col min="3" max="3" width="16.8761904761905" customWidth="true"/>
    <col min="4" max="4" width="27.1238095238095" customWidth="true"/>
  </cols>
  <sheetData>
    <row r="1" ht="21.75" spans="1:4">
      <c r="A1" s="1" t="s">
        <v>238</v>
      </c>
      <c r="B1" s="1"/>
      <c r="C1" s="1"/>
      <c r="D1" s="1"/>
    </row>
    <row r="2" spans="2:4">
      <c r="B2" s="3"/>
      <c r="C2" s="3"/>
      <c r="D2" s="3"/>
    </row>
    <row r="3" ht="56.25" customHeight="true" spans="1:4">
      <c r="A3" s="4" t="s">
        <v>2</v>
      </c>
      <c r="B3" s="10" t="s">
        <v>79</v>
      </c>
      <c r="C3" s="11" t="s">
        <v>3</v>
      </c>
      <c r="D3" s="11" t="s">
        <v>4</v>
      </c>
    </row>
    <row r="4" ht="56.25" customHeight="true" spans="1:4">
      <c r="A4" s="7" t="s">
        <v>239</v>
      </c>
      <c r="B4" s="12" t="s">
        <v>240</v>
      </c>
      <c r="C4" s="13">
        <v>178.5</v>
      </c>
      <c r="D4" s="9">
        <v>22</v>
      </c>
    </row>
    <row r="5" ht="56.25" customHeight="true" spans="1:4">
      <c r="A5" s="7" t="s">
        <v>241</v>
      </c>
      <c r="B5" s="12" t="s">
        <v>242</v>
      </c>
      <c r="C5" s="13">
        <v>45055</v>
      </c>
      <c r="D5" s="9">
        <v>28.4</v>
      </c>
    </row>
    <row r="6" ht="56.25" customHeight="true" spans="1:4">
      <c r="A6" s="7" t="s">
        <v>243</v>
      </c>
      <c r="B6" s="12" t="s">
        <v>244</v>
      </c>
      <c r="C6" s="13">
        <v>53.7</v>
      </c>
      <c r="D6" s="9">
        <v>137.4</v>
      </c>
    </row>
    <row r="7" ht="56.25" customHeight="true" spans="1:4">
      <c r="A7" s="7" t="s">
        <v>245</v>
      </c>
      <c r="B7" s="12" t="s">
        <v>246</v>
      </c>
      <c r="C7" s="13">
        <v>8150</v>
      </c>
      <c r="D7" s="9">
        <v>100.8</v>
      </c>
    </row>
    <row r="8" ht="56.25" customHeight="true" spans="1:4">
      <c r="A8" s="7" t="s">
        <v>247</v>
      </c>
      <c r="B8" s="12" t="s">
        <v>248</v>
      </c>
      <c r="C8" s="13">
        <v>3537.8</v>
      </c>
      <c r="D8" s="13">
        <v>22.1</v>
      </c>
    </row>
    <row r="9" ht="56.25" customHeight="true" spans="1:4">
      <c r="A9" s="7" t="s">
        <v>249</v>
      </c>
      <c r="B9" s="12" t="s">
        <v>248</v>
      </c>
      <c r="C9" s="13">
        <v>18074.5</v>
      </c>
      <c r="D9" s="13">
        <v>2.7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23" sqref="F23"/>
    </sheetView>
  </sheetViews>
  <sheetFormatPr defaultColWidth="9" defaultRowHeight="13.5" outlineLevelCol="2"/>
  <cols>
    <col min="1" max="1" width="30.1238095238095" customWidth="true"/>
    <col min="2" max="2" width="20.6285714285714" customWidth="true"/>
    <col min="3" max="3" width="20.247619047619" customWidth="true"/>
  </cols>
  <sheetData>
    <row r="1" ht="21.75" spans="1:3">
      <c r="A1" s="1" t="s">
        <v>250</v>
      </c>
      <c r="B1" s="1"/>
      <c r="C1" s="1"/>
    </row>
    <row r="2" spans="2:3">
      <c r="B2" s="3" t="s">
        <v>251</v>
      </c>
      <c r="C2" s="3"/>
    </row>
    <row r="3" ht="20.25" customHeight="true" spans="1:3">
      <c r="A3" s="4" t="s">
        <v>2</v>
      </c>
      <c r="B3" s="10" t="s">
        <v>3</v>
      </c>
      <c r="C3" s="11" t="s">
        <v>4</v>
      </c>
    </row>
    <row r="4" ht="20.25" customHeight="true" spans="1:3">
      <c r="A4" s="7" t="s">
        <v>252</v>
      </c>
      <c r="B4" s="12">
        <v>10835</v>
      </c>
      <c r="C4" s="13">
        <v>5.6</v>
      </c>
    </row>
    <row r="5" ht="20.25" customHeight="true" spans="1:3">
      <c r="A5" s="7" t="s">
        <v>253</v>
      </c>
      <c r="B5" s="12">
        <v>12447</v>
      </c>
      <c r="C5" s="13">
        <v>5.8</v>
      </c>
    </row>
    <row r="6" ht="20.25" customHeight="true" spans="1:3">
      <c r="A6" s="7" t="s">
        <v>254</v>
      </c>
      <c r="B6" s="12">
        <v>10265</v>
      </c>
      <c r="C6" s="13">
        <v>5.8</v>
      </c>
    </row>
    <row r="7" ht="20.25" customHeight="true" spans="1:3">
      <c r="A7" s="7" t="s">
        <v>255</v>
      </c>
      <c r="B7" s="12">
        <v>10273</v>
      </c>
      <c r="C7" s="13">
        <v>5.2</v>
      </c>
    </row>
    <row r="8" ht="20.25" customHeight="true" spans="1:3">
      <c r="A8" s="7" t="s">
        <v>256</v>
      </c>
      <c r="B8" s="12">
        <v>10323</v>
      </c>
      <c r="C8" s="13">
        <v>5.6</v>
      </c>
    </row>
    <row r="9" ht="20.25" customHeight="true" spans="1:3">
      <c r="A9" s="7" t="s">
        <v>257</v>
      </c>
      <c r="B9" s="12">
        <v>9986</v>
      </c>
      <c r="C9" s="13">
        <v>5.7</v>
      </c>
    </row>
    <row r="10" ht="20.25" customHeight="true" spans="1:3">
      <c r="A10" s="7" t="s">
        <v>258</v>
      </c>
      <c r="B10" s="12">
        <v>18514</v>
      </c>
      <c r="C10" s="13">
        <v>3.7</v>
      </c>
    </row>
    <row r="11" ht="20.25" customHeight="true" spans="1:3">
      <c r="A11" s="7" t="s">
        <v>253</v>
      </c>
      <c r="B11" s="12">
        <v>17821</v>
      </c>
      <c r="C11" s="13">
        <v>3.9</v>
      </c>
    </row>
    <row r="12" ht="20.25" customHeight="true" spans="1:3">
      <c r="A12" s="7" t="s">
        <v>254</v>
      </c>
      <c r="B12" s="12">
        <v>18686</v>
      </c>
      <c r="C12" s="13">
        <v>3.5</v>
      </c>
    </row>
    <row r="13" ht="20.25" customHeight="true" spans="1:3">
      <c r="A13" s="7" t="s">
        <v>255</v>
      </c>
      <c r="B13" s="12">
        <v>17182</v>
      </c>
      <c r="C13" s="13">
        <v>3.3</v>
      </c>
    </row>
    <row r="14" ht="20.25" customHeight="true" spans="1:3">
      <c r="A14" s="7" t="s">
        <v>256</v>
      </c>
      <c r="B14" s="12">
        <v>20972</v>
      </c>
      <c r="C14" s="13">
        <v>3.8</v>
      </c>
    </row>
    <row r="15" ht="20.25" customHeight="true" spans="1:3">
      <c r="A15" s="7" t="s">
        <v>257</v>
      </c>
      <c r="B15" s="12">
        <v>19582</v>
      </c>
      <c r="C15" s="13">
        <v>3.9</v>
      </c>
    </row>
    <row r="16" ht="20.25" customHeight="true" spans="1:3">
      <c r="A16" s="7" t="s">
        <v>259</v>
      </c>
      <c r="B16" s="12">
        <v>6169</v>
      </c>
      <c r="C16" s="13">
        <v>7.9</v>
      </c>
    </row>
    <row r="17" ht="20.25" customHeight="true" spans="1:3">
      <c r="A17" s="7" t="s">
        <v>253</v>
      </c>
      <c r="B17" s="12">
        <v>7994</v>
      </c>
      <c r="C17" s="13">
        <v>8.3</v>
      </c>
    </row>
    <row r="18" ht="20.25" customHeight="true" spans="1:3">
      <c r="A18" s="7" t="s">
        <v>254</v>
      </c>
      <c r="B18" s="12">
        <v>6036</v>
      </c>
      <c r="C18" s="13">
        <v>8.4</v>
      </c>
    </row>
    <row r="19" ht="20.25" customHeight="true" spans="1:3">
      <c r="A19" s="7" t="s">
        <v>255</v>
      </c>
      <c r="B19" s="12">
        <v>5602</v>
      </c>
      <c r="C19" s="13">
        <v>7.5</v>
      </c>
    </row>
    <row r="20" ht="20.25" customHeight="true" spans="1:3">
      <c r="A20" s="7" t="s">
        <v>256</v>
      </c>
      <c r="B20" s="12">
        <v>5210</v>
      </c>
      <c r="C20" s="13">
        <v>7.9</v>
      </c>
    </row>
    <row r="21" ht="20.25" customHeight="true" spans="1:3">
      <c r="A21" s="7" t="s">
        <v>257</v>
      </c>
      <c r="B21" s="12">
        <v>5533</v>
      </c>
      <c r="C21" s="13">
        <v>7.7</v>
      </c>
    </row>
    <row r="22" ht="20.25" customHeight="true" spans="1:3">
      <c r="A22" s="14" t="s">
        <v>260</v>
      </c>
      <c r="B22" s="12">
        <v>7675</v>
      </c>
      <c r="C22" s="9">
        <v>15.5</v>
      </c>
    </row>
    <row r="23" ht="20.25" customHeight="true" spans="1:3">
      <c r="A23" s="14" t="s">
        <v>261</v>
      </c>
      <c r="B23" s="12">
        <v>9801</v>
      </c>
      <c r="C23" s="9">
        <v>15.5</v>
      </c>
    </row>
    <row r="24" ht="20.25" customHeight="true" spans="1:3">
      <c r="A24" s="14" t="s">
        <v>262</v>
      </c>
      <c r="B24" s="12">
        <v>6383</v>
      </c>
      <c r="C24" s="9">
        <v>15.2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4" sqref="C14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263</v>
      </c>
      <c r="B1" s="1"/>
      <c r="C1" s="1"/>
    </row>
    <row r="2" ht="23.25" customHeight="true" spans="1:3">
      <c r="A2" s="2" t="s">
        <v>264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265</v>
      </c>
      <c r="C4" s="6" t="s">
        <v>266</v>
      </c>
    </row>
    <row r="5" ht="34.5" customHeight="true" spans="1:3">
      <c r="A5" s="7" t="s">
        <v>267</v>
      </c>
      <c r="B5" s="8">
        <v>99.4</v>
      </c>
      <c r="C5" s="9">
        <v>99.9</v>
      </c>
    </row>
    <row r="6" ht="34.5" customHeight="true" spans="1:3">
      <c r="A6" s="7" t="s">
        <v>268</v>
      </c>
      <c r="B6" s="8">
        <v>102.7</v>
      </c>
      <c r="C6" s="9">
        <v>101.4</v>
      </c>
    </row>
    <row r="7" ht="34.5" customHeight="true" spans="1:3">
      <c r="A7" s="7" t="s">
        <v>269</v>
      </c>
      <c r="B7" s="8">
        <v>98.1</v>
      </c>
      <c r="C7" s="9">
        <v>98.1</v>
      </c>
    </row>
    <row r="8" ht="34.5" customHeight="true" spans="1:3">
      <c r="A8" s="7" t="s">
        <v>270</v>
      </c>
      <c r="B8" s="8">
        <v>99.3</v>
      </c>
      <c r="C8" s="9">
        <v>99.5</v>
      </c>
    </row>
    <row r="9" ht="34.5" customHeight="true" spans="1:3">
      <c r="A9" s="7" t="s">
        <v>271</v>
      </c>
      <c r="B9" s="8">
        <v>98.5</v>
      </c>
      <c r="C9" s="9">
        <v>99.8</v>
      </c>
    </row>
    <row r="10" ht="34.5" customHeight="true" spans="1:3">
      <c r="A10" s="7" t="s">
        <v>272</v>
      </c>
      <c r="B10" s="8">
        <v>94.2</v>
      </c>
      <c r="C10" s="9">
        <v>97.8</v>
      </c>
    </row>
    <row r="11" ht="34.5" customHeight="true" spans="1:3">
      <c r="A11" s="7" t="s">
        <v>273</v>
      </c>
      <c r="B11" s="8">
        <v>99.5</v>
      </c>
      <c r="C11" s="9">
        <v>100.1</v>
      </c>
    </row>
    <row r="12" ht="34.5" customHeight="true" spans="1:3">
      <c r="A12" s="7" t="s">
        <v>274</v>
      </c>
      <c r="B12" s="8">
        <v>101.3</v>
      </c>
      <c r="C12" s="9">
        <v>100.8</v>
      </c>
    </row>
    <row r="13" ht="34.5" customHeight="true" spans="1:3">
      <c r="A13" s="7" t="s">
        <v>275</v>
      </c>
      <c r="B13" s="8">
        <v>102.4</v>
      </c>
      <c r="C13" s="9">
        <v>102.3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8" sqref="I8"/>
    </sheetView>
  </sheetViews>
  <sheetFormatPr defaultColWidth="9" defaultRowHeight="13.5" outlineLevelCol="2"/>
  <cols>
    <col min="1" max="3" width="28.7142857142857" style="212" customWidth="true"/>
    <col min="4" max="16384" width="9" style="212"/>
  </cols>
  <sheetData>
    <row r="1" ht="37.5" customHeight="true" spans="1:3">
      <c r="A1" s="213" t="s">
        <v>18</v>
      </c>
      <c r="B1" s="213"/>
      <c r="C1" s="213"/>
    </row>
    <row r="2" ht="27" customHeight="true" spans="1:3">
      <c r="A2" s="214" t="s">
        <v>19</v>
      </c>
      <c r="B2" s="214"/>
      <c r="C2" s="214"/>
    </row>
    <row r="3" ht="53" customHeight="true" spans="1:3">
      <c r="A3" s="215" t="s">
        <v>2</v>
      </c>
      <c r="B3" s="216" t="s">
        <v>20</v>
      </c>
      <c r="C3" s="217" t="s">
        <v>4</v>
      </c>
    </row>
    <row r="4" ht="43" customHeight="true" spans="1:3">
      <c r="A4" s="218" t="s">
        <v>21</v>
      </c>
      <c r="B4" s="219">
        <v>83220.25</v>
      </c>
      <c r="C4" s="220" t="s">
        <v>22</v>
      </c>
    </row>
    <row r="5" ht="43" customHeight="true" spans="1:3">
      <c r="A5" s="221" t="s">
        <v>23</v>
      </c>
      <c r="B5" s="222">
        <v>31675.79</v>
      </c>
      <c r="C5" s="223" t="s">
        <v>24</v>
      </c>
    </row>
    <row r="6" ht="43" customHeight="true" spans="1:3">
      <c r="A6" s="221" t="s">
        <v>25</v>
      </c>
      <c r="B6" s="222">
        <v>6565.6</v>
      </c>
      <c r="C6" s="223" t="s">
        <v>26</v>
      </c>
    </row>
    <row r="7" ht="43" customHeight="true" spans="1:3">
      <c r="A7" s="221" t="s">
        <v>27</v>
      </c>
      <c r="B7" s="222">
        <v>15951.91</v>
      </c>
      <c r="C7" s="223" t="s">
        <v>28</v>
      </c>
    </row>
    <row r="8" ht="43" customHeight="true" spans="1:3">
      <c r="A8" s="221" t="s">
        <v>29</v>
      </c>
      <c r="B8" s="222">
        <v>4341.6</v>
      </c>
      <c r="C8" s="223" t="s">
        <v>30</v>
      </c>
    </row>
    <row r="9" ht="43" customHeight="true" spans="1:3">
      <c r="A9" s="221" t="s">
        <v>31</v>
      </c>
      <c r="B9" s="222">
        <v>24685.35</v>
      </c>
      <c r="C9" s="223" t="s">
        <v>32</v>
      </c>
    </row>
    <row r="10" ht="43" customHeight="true" spans="1:3">
      <c r="A10" s="218" t="s">
        <v>33</v>
      </c>
      <c r="B10" s="224">
        <v>53261.76</v>
      </c>
      <c r="C10" s="225">
        <v>4.1</v>
      </c>
    </row>
    <row r="11" ht="43" customHeight="true" spans="1:3">
      <c r="A11" s="221" t="s">
        <v>34</v>
      </c>
      <c r="B11" s="226">
        <v>19992.05</v>
      </c>
      <c r="C11" s="225">
        <v>4.1</v>
      </c>
    </row>
    <row r="12" ht="43" customHeight="true" spans="1:3">
      <c r="A12" s="221" t="s">
        <v>35</v>
      </c>
      <c r="B12" s="226">
        <v>4255.37</v>
      </c>
      <c r="C12" s="225">
        <v>4.1</v>
      </c>
    </row>
    <row r="13" ht="43" customHeight="true" spans="1:3">
      <c r="A13" s="221" t="s">
        <v>36</v>
      </c>
      <c r="B13" s="226">
        <v>10046.49</v>
      </c>
      <c r="C13" s="225">
        <v>4.1</v>
      </c>
    </row>
    <row r="14" ht="43" customHeight="true" spans="1:3">
      <c r="A14" s="221" t="s">
        <v>37</v>
      </c>
      <c r="B14" s="226">
        <v>2714.35</v>
      </c>
      <c r="C14" s="225">
        <v>4.1</v>
      </c>
    </row>
    <row r="15" ht="43" customHeight="true" spans="1:3">
      <c r="A15" s="221" t="s">
        <v>38</v>
      </c>
      <c r="B15" s="226">
        <v>16253.5</v>
      </c>
      <c r="C15" s="225">
        <v>4.2</v>
      </c>
    </row>
    <row r="16" spans="1:3">
      <c r="A16" s="227"/>
      <c r="B16" s="227"/>
      <c r="C16" s="227"/>
    </row>
  </sheetData>
  <mergeCells count="3">
    <mergeCell ref="A1:C1"/>
    <mergeCell ref="A2:C2"/>
    <mergeCell ref="A16:C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K12" sqref="K12"/>
    </sheetView>
  </sheetViews>
  <sheetFormatPr defaultColWidth="10.2857142857143" defaultRowHeight="15.75"/>
  <cols>
    <col min="1" max="1" width="30.4285714285714" style="92" customWidth="true"/>
    <col min="2" max="2" width="15.2857142857143" style="95" customWidth="true"/>
    <col min="3" max="3" width="14.5714285714286" style="134" customWidth="true"/>
    <col min="4" max="4" width="13.2857142857143" style="92" customWidth="true"/>
    <col min="5" max="5" width="10.2857142857143" style="92"/>
    <col min="6" max="6" width="15.7142857142857" style="92"/>
    <col min="7" max="8" width="10.2857142857143" style="92"/>
    <col min="9" max="9" width="15.7142857142857" style="92"/>
    <col min="10" max="16384" width="10.2857142857143" style="92"/>
  </cols>
  <sheetData>
    <row r="1" spans="1:4">
      <c r="A1" s="204" t="s">
        <v>39</v>
      </c>
      <c r="B1" s="204"/>
      <c r="C1" s="205"/>
      <c r="D1" s="204"/>
    </row>
    <row r="2" spans="1:4">
      <c r="A2" s="115"/>
      <c r="C2" s="206"/>
      <c r="D2" s="95"/>
    </row>
    <row r="3" ht="62.25" customHeight="true" spans="1:4">
      <c r="A3" s="179" t="s">
        <v>2</v>
      </c>
      <c r="B3" s="182" t="s">
        <v>40</v>
      </c>
      <c r="C3" s="182" t="s">
        <v>41</v>
      </c>
      <c r="D3" s="207" t="s">
        <v>42</v>
      </c>
    </row>
    <row r="4" s="203" customFormat="true" ht="19.5" customHeight="true" spans="1:4">
      <c r="A4" s="183" t="s">
        <v>43</v>
      </c>
      <c r="B4" s="186">
        <v>-5.51527278932632</v>
      </c>
      <c r="C4" s="186">
        <v>-1.3</v>
      </c>
      <c r="D4" s="200">
        <f t="shared" ref="D4:D10" si="0">B4-C4</f>
        <v>-4.21527278932632</v>
      </c>
    </row>
    <row r="5" ht="19.5" customHeight="true" spans="1:4">
      <c r="A5" s="120" t="s">
        <v>44</v>
      </c>
      <c r="B5" s="189"/>
      <c r="C5" s="189"/>
      <c r="D5" s="103"/>
    </row>
    <row r="6" ht="19.5" customHeight="true" spans="1:4">
      <c r="A6" s="120" t="s">
        <v>34</v>
      </c>
      <c r="B6" s="188">
        <v>0.966629187563653</v>
      </c>
      <c r="C6" s="189">
        <v>-0.1</v>
      </c>
      <c r="D6" s="103">
        <f t="shared" si="0"/>
        <v>1.06662918756365</v>
      </c>
    </row>
    <row r="7" ht="19.5" customHeight="true" spans="1:6">
      <c r="A7" s="96" t="s">
        <v>45</v>
      </c>
      <c r="B7" s="188">
        <v>21.2424131115426</v>
      </c>
      <c r="C7" s="189">
        <v>-58.5</v>
      </c>
      <c r="D7" s="103">
        <f t="shared" si="0"/>
        <v>79.7424131115426</v>
      </c>
      <c r="F7" s="92" t="s">
        <v>46</v>
      </c>
    </row>
    <row r="8" ht="19.5" customHeight="true" spans="1:9">
      <c r="A8" s="120" t="s">
        <v>47</v>
      </c>
      <c r="B8" s="188">
        <v>-21.9997123009943</v>
      </c>
      <c r="C8" s="189">
        <v>-5.7</v>
      </c>
      <c r="D8" s="103">
        <f t="shared" si="0"/>
        <v>-16.2997123009943</v>
      </c>
      <c r="I8" s="132"/>
    </row>
    <row r="9" ht="19.5" customHeight="true" spans="1:9">
      <c r="A9" s="120" t="s">
        <v>48</v>
      </c>
      <c r="B9" s="208">
        <v>-6.93875688689741</v>
      </c>
      <c r="C9" s="189">
        <v>-3.7</v>
      </c>
      <c r="D9" s="103">
        <f t="shared" si="0"/>
        <v>-3.23875688689741</v>
      </c>
      <c r="I9" s="132"/>
    </row>
    <row r="10" ht="19.5" customHeight="true" spans="1:9">
      <c r="A10" s="120" t="s">
        <v>49</v>
      </c>
      <c r="B10" s="188">
        <v>2.75435249767504</v>
      </c>
      <c r="C10" s="189">
        <v>-28.3</v>
      </c>
      <c r="D10" s="103">
        <f t="shared" si="0"/>
        <v>31.054352497675</v>
      </c>
      <c r="I10" s="132"/>
    </row>
    <row r="11" ht="19.5" customHeight="true" spans="1:9">
      <c r="A11" s="120" t="s">
        <v>50</v>
      </c>
      <c r="B11" s="188"/>
      <c r="C11" s="189"/>
      <c r="D11" s="103"/>
      <c r="I11" s="132"/>
    </row>
    <row r="12" s="203" customFormat="true" ht="19.5" customHeight="true" spans="1:9">
      <c r="A12" s="183" t="s">
        <v>51</v>
      </c>
      <c r="B12" s="209">
        <v>-5.38486648974495</v>
      </c>
      <c r="C12" s="186">
        <v>-2.1</v>
      </c>
      <c r="D12" s="200">
        <f t="shared" ref="D12:D19" si="1">B12-C12</f>
        <v>-3.28486648974495</v>
      </c>
      <c r="I12" s="211"/>
    </row>
    <row r="13" ht="19.5" customHeight="true" spans="1:9">
      <c r="A13" s="120" t="s">
        <v>52</v>
      </c>
      <c r="B13" s="210">
        <v>-6.41391940037802</v>
      </c>
      <c r="C13" s="189">
        <v>-26.4</v>
      </c>
      <c r="D13" s="103">
        <f t="shared" si="1"/>
        <v>19.986080599622</v>
      </c>
      <c r="F13" s="132"/>
      <c r="I13" s="132"/>
    </row>
    <row r="14" ht="19.5" customHeight="true" spans="1:6">
      <c r="A14" s="120" t="s">
        <v>53</v>
      </c>
      <c r="B14" s="210">
        <v>-5.35212142097679</v>
      </c>
      <c r="C14" s="189">
        <v>-1.5</v>
      </c>
      <c r="D14" s="103">
        <f t="shared" si="1"/>
        <v>-3.85212142097679</v>
      </c>
      <c r="F14" s="132"/>
    </row>
    <row r="15" ht="19.5" customHeight="true" spans="1:6">
      <c r="A15" s="120" t="s">
        <v>54</v>
      </c>
      <c r="B15" s="210">
        <v>-9.88930054886875</v>
      </c>
      <c r="C15" s="189">
        <v>-3.1</v>
      </c>
      <c r="D15" s="103">
        <f t="shared" si="1"/>
        <v>-6.78930054886875</v>
      </c>
      <c r="F15" s="132"/>
    </row>
    <row r="16" ht="19.5" customHeight="true" spans="1:6">
      <c r="A16" s="120" t="s">
        <v>55</v>
      </c>
      <c r="B16" s="210">
        <v>-14.687872014811</v>
      </c>
      <c r="C16" s="189">
        <v>-33.3</v>
      </c>
      <c r="D16" s="103">
        <f t="shared" si="1"/>
        <v>18.612127985189</v>
      </c>
      <c r="F16" s="132"/>
    </row>
    <row r="17" ht="19.5" customHeight="true" spans="1:6">
      <c r="A17" s="120" t="s">
        <v>56</v>
      </c>
      <c r="B17" s="210">
        <v>8.52404378496757</v>
      </c>
      <c r="C17" s="189">
        <v>-0.7</v>
      </c>
      <c r="D17" s="103">
        <f t="shared" si="1"/>
        <v>9.22404378496757</v>
      </c>
      <c r="F17" s="132"/>
    </row>
    <row r="18" ht="19.5" customHeight="true" spans="1:6">
      <c r="A18" s="120" t="s">
        <v>57</v>
      </c>
      <c r="B18" s="210">
        <v>1.53131568923326</v>
      </c>
      <c r="C18" s="189">
        <v>-2.5</v>
      </c>
      <c r="D18" s="103">
        <f t="shared" si="1"/>
        <v>4.03131568923326</v>
      </c>
      <c r="F18" s="132"/>
    </row>
    <row r="19" s="203" customFormat="true" ht="19" customHeight="true" spans="1:4">
      <c r="A19" s="183" t="s">
        <v>58</v>
      </c>
      <c r="B19" s="185">
        <v>-8</v>
      </c>
      <c r="C19" s="186">
        <v>7.2</v>
      </c>
      <c r="D19" s="200">
        <f t="shared" si="1"/>
        <v>-15.2</v>
      </c>
    </row>
    <row r="20" ht="18.75" customHeight="true" spans="1:4">
      <c r="A20" s="120" t="s">
        <v>59</v>
      </c>
      <c r="B20" s="188"/>
      <c r="C20" s="189"/>
      <c r="D20" s="103"/>
    </row>
    <row r="21" s="203" customFormat="true" ht="18.75" customHeight="true" spans="1:4">
      <c r="A21" s="183" t="s">
        <v>60</v>
      </c>
      <c r="B21" s="209">
        <v>-12.3998537600112</v>
      </c>
      <c r="C21" s="186">
        <v>0.6</v>
      </c>
      <c r="D21" s="200">
        <f>B21-C21</f>
        <v>-12.9998537600112</v>
      </c>
    </row>
    <row r="22" s="203" customFormat="true" ht="22.5" customHeight="true" spans="1:4">
      <c r="A22" s="183" t="s">
        <v>61</v>
      </c>
      <c r="B22" s="209">
        <v>4.8111868801058</v>
      </c>
      <c r="C22" s="186">
        <v>-3.2</v>
      </c>
      <c r="D22" s="200">
        <f>B22-C22</f>
        <v>8.0111868801058</v>
      </c>
    </row>
    <row r="23" spans="1:1">
      <c r="A23" s="92" t="s">
        <v>62</v>
      </c>
    </row>
    <row r="26" ht="14.25" spans="1:2">
      <c r="A26" s="138"/>
      <c r="B26" s="94"/>
    </row>
  </sheetData>
  <mergeCells count="3">
    <mergeCell ref="A1:D1"/>
    <mergeCell ref="B2:D2"/>
    <mergeCell ref="A26:B26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H5" sqref="H5"/>
    </sheetView>
  </sheetViews>
  <sheetFormatPr defaultColWidth="10.2857142857143" defaultRowHeight="15.75"/>
  <cols>
    <col min="1" max="1" width="38.2857142857143" style="92" customWidth="true"/>
    <col min="2" max="2" width="19.5714285714286" style="92" hidden="true" customWidth="true"/>
    <col min="3" max="3" width="12.2857142857143" style="92" customWidth="true"/>
    <col min="4" max="4" width="13.2857142857143" style="135" customWidth="true"/>
    <col min="5" max="5" width="12.4285714285714" style="92" customWidth="true"/>
    <col min="6" max="7" width="10.2857142857143" style="92"/>
    <col min="8" max="9" width="15.7142857142857" style="92"/>
    <col min="10" max="16384" width="10.2857142857143" style="92"/>
  </cols>
  <sheetData>
    <row r="1" spans="1:5">
      <c r="A1" s="172" t="s">
        <v>63</v>
      </c>
      <c r="B1" s="173"/>
      <c r="C1" s="173"/>
      <c r="D1" s="174"/>
      <c r="E1" s="197"/>
    </row>
    <row r="2" s="92" customFormat="true" spans="1:5">
      <c r="A2" s="175"/>
      <c r="B2" s="176"/>
      <c r="C2" s="177"/>
      <c r="D2" s="178"/>
      <c r="E2" s="198"/>
    </row>
    <row r="3" ht="63" customHeight="true" spans="1:5">
      <c r="A3" s="179" t="s">
        <v>64</v>
      </c>
      <c r="B3" s="180" t="s">
        <v>65</v>
      </c>
      <c r="C3" s="181" t="s">
        <v>40</v>
      </c>
      <c r="D3" s="182" t="s">
        <v>41</v>
      </c>
      <c r="E3" s="199" t="s">
        <v>66</v>
      </c>
    </row>
    <row r="4" ht="16.5" customHeight="true" spans="1:5">
      <c r="A4" s="183" t="s">
        <v>67</v>
      </c>
      <c r="B4" s="184">
        <v>216827</v>
      </c>
      <c r="C4" s="185">
        <v>4</v>
      </c>
      <c r="D4" s="186">
        <v>13.9</v>
      </c>
      <c r="E4" s="200">
        <f t="shared" ref="E4:E10" si="0">C4-D4</f>
        <v>-9.9</v>
      </c>
    </row>
    <row r="5" ht="18" customHeight="true" spans="1:5">
      <c r="A5" s="120" t="s">
        <v>68</v>
      </c>
      <c r="B5" s="187">
        <v>192772</v>
      </c>
      <c r="C5" s="188">
        <v>1.9</v>
      </c>
      <c r="D5" s="189">
        <v>6.3</v>
      </c>
      <c r="E5" s="103">
        <f t="shared" si="0"/>
        <v>-4.4</v>
      </c>
    </row>
    <row r="6" ht="19.5" customHeight="true" spans="1:9">
      <c r="A6" s="120" t="s">
        <v>69</v>
      </c>
      <c r="B6" s="190">
        <v>18598</v>
      </c>
      <c r="C6" s="188">
        <v>-1.11094648254608</v>
      </c>
      <c r="D6" s="189">
        <v>0.3</v>
      </c>
      <c r="E6" s="103">
        <f t="shared" si="0"/>
        <v>-1.41094648254608</v>
      </c>
      <c r="H6" s="132"/>
      <c r="I6" s="132"/>
    </row>
    <row r="7" ht="19.5" customHeight="true" spans="1:9">
      <c r="A7" s="120" t="s">
        <v>70</v>
      </c>
      <c r="B7" s="190">
        <v>174174</v>
      </c>
      <c r="C7" s="188">
        <v>2.08221278329441</v>
      </c>
      <c r="D7" s="189">
        <v>6.6</v>
      </c>
      <c r="E7" s="103">
        <f t="shared" si="0"/>
        <v>-4.51778721670559</v>
      </c>
      <c r="H7" s="132"/>
      <c r="I7" s="132"/>
    </row>
    <row r="8" ht="19.5" customHeight="true" spans="1:9">
      <c r="A8" s="120" t="s">
        <v>71</v>
      </c>
      <c r="B8" s="190">
        <v>124930</v>
      </c>
      <c r="C8" s="188">
        <v>-5.90111163351973</v>
      </c>
      <c r="D8" s="189">
        <v>1</v>
      </c>
      <c r="E8" s="103">
        <f t="shared" si="0"/>
        <v>-6.90111163351973</v>
      </c>
      <c r="H8" s="201"/>
      <c r="I8" s="132"/>
    </row>
    <row r="9" ht="19.5" customHeight="true" spans="1:9">
      <c r="A9" s="120" t="s">
        <v>72</v>
      </c>
      <c r="B9" s="187">
        <v>63592</v>
      </c>
      <c r="C9" s="188">
        <v>-9.68858131487889</v>
      </c>
      <c r="D9" s="189">
        <v>-28.1</v>
      </c>
      <c r="E9" s="103">
        <f t="shared" si="0"/>
        <v>18.4114186851211</v>
      </c>
      <c r="H9" s="132"/>
      <c r="I9" s="132"/>
    </row>
    <row r="10" ht="19.5" customHeight="true" spans="1:9">
      <c r="A10" s="120" t="s">
        <v>73</v>
      </c>
      <c r="B10" s="187">
        <v>24055</v>
      </c>
      <c r="C10" s="188">
        <v>22.7</v>
      </c>
      <c r="D10" s="189">
        <v>52.6</v>
      </c>
      <c r="E10" s="103">
        <f t="shared" si="0"/>
        <v>-29.9</v>
      </c>
      <c r="I10" s="132"/>
    </row>
    <row r="11" ht="19.5" customHeight="true" spans="1:9">
      <c r="A11" s="120" t="s">
        <v>59</v>
      </c>
      <c r="B11" s="191"/>
      <c r="C11" s="104"/>
      <c r="D11" s="189"/>
      <c r="E11" s="103"/>
      <c r="I11" s="132"/>
    </row>
    <row r="12" ht="19.5" customHeight="true" spans="1:5">
      <c r="A12" s="120" t="s">
        <v>74</v>
      </c>
      <c r="B12" s="192">
        <v>97327</v>
      </c>
      <c r="C12" s="188">
        <v>-12.3998537600112</v>
      </c>
      <c r="D12" s="189">
        <v>4.4</v>
      </c>
      <c r="E12" s="103">
        <f t="shared" ref="E12:E20" si="1">C12-D12</f>
        <v>-16.7998537600112</v>
      </c>
    </row>
    <row r="13" ht="19.5" customHeight="true" spans="1:5">
      <c r="A13" s="120" t="s">
        <v>75</v>
      </c>
      <c r="B13" s="192">
        <v>119501</v>
      </c>
      <c r="C13" s="188">
        <v>4.8111868801058</v>
      </c>
      <c r="D13" s="189">
        <v>21.4</v>
      </c>
      <c r="E13" s="103">
        <f t="shared" si="1"/>
        <v>-16.5888131198942</v>
      </c>
    </row>
    <row r="14" ht="19.5" customHeight="true" spans="1:5">
      <c r="A14" s="183" t="s">
        <v>76</v>
      </c>
      <c r="B14" s="191">
        <v>98.25</v>
      </c>
      <c r="C14" s="193">
        <v>100.03488410688</v>
      </c>
      <c r="D14" s="186">
        <v>99</v>
      </c>
      <c r="E14" s="200">
        <f t="shared" si="1"/>
        <v>1.03488410688</v>
      </c>
    </row>
    <row r="15" ht="19.5" customHeight="true" spans="1:5">
      <c r="A15" s="120" t="s">
        <v>68</v>
      </c>
      <c r="B15" s="194">
        <f>190227/B5*100</f>
        <v>98.6797875210093</v>
      </c>
      <c r="C15" s="104">
        <v>99.9272007845186</v>
      </c>
      <c r="D15" s="189">
        <v>99.4</v>
      </c>
      <c r="E15" s="103">
        <f t="shared" si="1"/>
        <v>0.527200784518598</v>
      </c>
    </row>
    <row r="16" ht="19.5" customHeight="true" spans="1:5">
      <c r="A16" s="120" t="s">
        <v>69</v>
      </c>
      <c r="B16" s="194">
        <f>17440/B6*100</f>
        <v>93.7735240348425</v>
      </c>
      <c r="C16" s="104">
        <v>101.851302474297</v>
      </c>
      <c r="D16" s="189">
        <v>100.9</v>
      </c>
      <c r="E16" s="103">
        <f t="shared" si="1"/>
        <v>0.951302474296611</v>
      </c>
    </row>
    <row r="17" ht="19.5" customHeight="true" spans="1:5">
      <c r="A17" s="120" t="s">
        <v>70</v>
      </c>
      <c r="B17" s="194">
        <f>172786/B7*100</f>
        <v>99.2030957548199</v>
      </c>
      <c r="C17" s="104">
        <v>99.7867046169654</v>
      </c>
      <c r="D17" s="189">
        <v>99.3</v>
      </c>
      <c r="E17" s="103">
        <f t="shared" si="1"/>
        <v>0.486704616965426</v>
      </c>
    </row>
    <row r="18" ht="19.5" customHeight="true" spans="1:5">
      <c r="A18" s="120" t="s">
        <v>71</v>
      </c>
      <c r="B18" s="194">
        <f>124930/B8*100</f>
        <v>100</v>
      </c>
      <c r="C18" s="104">
        <v>100</v>
      </c>
      <c r="D18" s="189">
        <v>99.6</v>
      </c>
      <c r="E18" s="103">
        <f t="shared" si="1"/>
        <v>0.400000000000006</v>
      </c>
    </row>
    <row r="19" ht="19.5" customHeight="true" spans="1:5">
      <c r="A19" s="195" t="s">
        <v>77</v>
      </c>
      <c r="B19" s="194">
        <f>61159/B9*100</f>
        <v>96.1740470499434</v>
      </c>
      <c r="C19" s="104">
        <v>150.886421196182</v>
      </c>
      <c r="D19" s="189">
        <v>130.2</v>
      </c>
      <c r="E19" s="103">
        <f t="shared" si="1"/>
        <v>20.6864211961816</v>
      </c>
    </row>
    <row r="20" s="135" customFormat="true" ht="18.75" customHeight="true" spans="1:5">
      <c r="A20" s="130" t="s">
        <v>73</v>
      </c>
      <c r="B20" s="196">
        <f>22796/24055*100</f>
        <v>94.7661608813137</v>
      </c>
      <c r="C20" s="188">
        <v>100.795024559956</v>
      </c>
      <c r="D20" s="189">
        <v>97.7</v>
      </c>
      <c r="E20" s="103">
        <f t="shared" si="1"/>
        <v>3.095024559956</v>
      </c>
    </row>
    <row r="21" hidden="true" spans="5:5">
      <c r="E21" s="202">
        <f>B21-C21</f>
        <v>0</v>
      </c>
    </row>
    <row r="22" hidden="true" spans="5:5">
      <c r="E22" s="202">
        <f>B22-C22</f>
        <v>0</v>
      </c>
    </row>
    <row r="23" ht="19.5" customHeight="true"/>
    <row r="24" ht="18.75" customHeight="true"/>
  </sheetData>
  <mergeCells count="2">
    <mergeCell ref="A1:E1"/>
    <mergeCell ref="C2:E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5"/>
  <sheetViews>
    <sheetView topLeftCell="B1" workbookViewId="0">
      <selection activeCell="F15" sqref="F15"/>
    </sheetView>
  </sheetViews>
  <sheetFormatPr defaultColWidth="10.2857142857143" defaultRowHeight="15.75"/>
  <cols>
    <col min="1" max="1" width="12" style="136" hidden="true" customWidth="true"/>
    <col min="2" max="2" width="15.7142857142857" style="136" customWidth="true"/>
    <col min="3" max="3" width="17.2857142857143" style="138" customWidth="true"/>
    <col min="4" max="4" width="17.1428571428571" style="139" customWidth="true"/>
    <col min="5" max="5" width="15.8571428571429" style="139" hidden="true" customWidth="true"/>
    <col min="6" max="6" width="18.2857142857143" style="139" customWidth="true"/>
    <col min="7" max="7" width="18.2857142857143" style="139" hidden="true" customWidth="true"/>
    <col min="8" max="12" width="10.2857142857143" style="136" hidden="true" customWidth="true"/>
    <col min="13" max="13" width="11.5714285714286" style="136" hidden="true" customWidth="true"/>
    <col min="14" max="16" width="10.2857142857143" style="136" hidden="true" customWidth="true"/>
    <col min="17" max="17" width="11.5714285714286" style="136" hidden="true" customWidth="true"/>
    <col min="18" max="18" width="10.2857142857143" style="136" customWidth="true"/>
    <col min="19" max="221" width="10.2857142857143" style="136"/>
    <col min="222" max="16384" width="10.2857142857143" style="92"/>
  </cols>
  <sheetData>
    <row r="1" s="136" customFormat="true" spans="2:256">
      <c r="B1" s="140" t="s">
        <v>78</v>
      </c>
      <c r="C1" s="140"/>
      <c r="D1" s="140"/>
      <c r="E1" s="140"/>
      <c r="F1" s="140"/>
      <c r="G1" s="140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36" customFormat="true" ht="15" customHeight="true" spans="2:256">
      <c r="B2" s="115"/>
      <c r="C2" s="115"/>
      <c r="D2" s="115"/>
      <c r="E2" s="115"/>
      <c r="F2" s="115"/>
      <c r="G2" s="115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37" customFormat="true" ht="27.75" customHeight="true" spans="2:17">
      <c r="B3" s="141" t="s">
        <v>2</v>
      </c>
      <c r="C3" s="142" t="s">
        <v>79</v>
      </c>
      <c r="D3" s="143" t="s">
        <v>80</v>
      </c>
      <c r="E3" s="159" t="s">
        <v>81</v>
      </c>
      <c r="F3" s="160" t="s">
        <v>4</v>
      </c>
      <c r="G3" s="161">
        <v>2023</v>
      </c>
      <c r="H3" s="162" t="s">
        <v>82</v>
      </c>
      <c r="I3" s="162" t="s">
        <v>83</v>
      </c>
      <c r="J3" s="162" t="s">
        <v>84</v>
      </c>
      <c r="K3" s="162" t="s">
        <v>85</v>
      </c>
      <c r="L3" s="162" t="s">
        <v>86</v>
      </c>
      <c r="M3" s="162" t="s">
        <v>87</v>
      </c>
      <c r="N3" s="162" t="s">
        <v>82</v>
      </c>
      <c r="O3" s="162" t="s">
        <v>84</v>
      </c>
      <c r="P3" s="162" t="s">
        <v>85</v>
      </c>
      <c r="Q3" s="162" t="s">
        <v>88</v>
      </c>
    </row>
    <row r="4" s="137" customFormat="true" ht="22.5" customHeight="true" spans="2:13">
      <c r="B4" s="144" t="s">
        <v>89</v>
      </c>
      <c r="C4" s="145" t="s">
        <v>90</v>
      </c>
      <c r="D4" s="146">
        <v>214</v>
      </c>
      <c r="E4" s="163">
        <v>227</v>
      </c>
      <c r="F4" s="164">
        <f t="shared" ref="F4:F18" si="0">(D4-E4)/E4*100</f>
        <v>-5.72687224669604</v>
      </c>
      <c r="G4" s="165"/>
      <c r="H4" s="137">
        <v>1629275.0563</v>
      </c>
      <c r="I4" s="137">
        <v>5085.798841</v>
      </c>
      <c r="J4" s="137">
        <v>431811</v>
      </c>
      <c r="K4" s="137">
        <v>71601.01</v>
      </c>
      <c r="L4" s="137">
        <v>1524.0378</v>
      </c>
      <c r="M4" s="137">
        <f t="shared" ref="M4:M18" si="1">H4+J4+K4+I4+L4</f>
        <v>2139296.902941</v>
      </c>
    </row>
    <row r="5" s="137" customFormat="true" ht="20" customHeight="true" spans="2:13">
      <c r="B5" s="144" t="s">
        <v>91</v>
      </c>
      <c r="C5" s="145" t="s">
        <v>92</v>
      </c>
      <c r="D5" s="147">
        <v>4798.12</v>
      </c>
      <c r="E5" s="163">
        <v>3221</v>
      </c>
      <c r="F5" s="164">
        <f t="shared" si="0"/>
        <v>48.9636758770568</v>
      </c>
      <c r="G5" s="165"/>
      <c r="H5" s="137">
        <v>4798.12</v>
      </c>
      <c r="M5" s="137">
        <f t="shared" si="1"/>
        <v>4798.12</v>
      </c>
    </row>
    <row r="6" s="137" customFormat="true" ht="18" customHeight="true" spans="2:13">
      <c r="B6" s="144" t="s">
        <v>93</v>
      </c>
      <c r="C6" s="145" t="s">
        <v>92</v>
      </c>
      <c r="D6" s="147">
        <v>1209.74</v>
      </c>
      <c r="E6" s="166">
        <v>1266</v>
      </c>
      <c r="F6" s="164">
        <f t="shared" si="0"/>
        <v>-4.44391785150079</v>
      </c>
      <c r="G6" s="165"/>
      <c r="H6" s="137">
        <v>1209.74</v>
      </c>
      <c r="M6" s="137">
        <f t="shared" si="1"/>
        <v>1209.74</v>
      </c>
    </row>
    <row r="7" s="137" customFormat="true" ht="16.5" customHeight="true" spans="2:13">
      <c r="B7" s="144" t="s">
        <v>94</v>
      </c>
      <c r="C7" s="145" t="s">
        <v>92</v>
      </c>
      <c r="D7" s="147">
        <v>4564.46</v>
      </c>
      <c r="E7" s="167">
        <v>5402</v>
      </c>
      <c r="F7" s="164">
        <f t="shared" si="0"/>
        <v>-15.5042576823399</v>
      </c>
      <c r="G7" s="165"/>
      <c r="J7" s="137">
        <v>4423.8</v>
      </c>
      <c r="L7" s="137">
        <v>140.66</v>
      </c>
      <c r="M7" s="137">
        <f t="shared" si="1"/>
        <v>4564.46</v>
      </c>
    </row>
    <row r="8" s="137" customFormat="true" ht="18" customHeight="true" spans="2:13">
      <c r="B8" s="144" t="s">
        <v>95</v>
      </c>
      <c r="C8" s="145" t="s">
        <v>92</v>
      </c>
      <c r="D8" s="148">
        <v>2096.3</v>
      </c>
      <c r="E8" s="163">
        <v>2521</v>
      </c>
      <c r="F8" s="164">
        <f t="shared" si="0"/>
        <v>-16.8464894882983</v>
      </c>
      <c r="G8" s="165"/>
      <c r="H8" s="137">
        <v>2096.3</v>
      </c>
      <c r="M8" s="137">
        <f t="shared" si="1"/>
        <v>2096.3</v>
      </c>
    </row>
    <row r="9" s="137" customFormat="true" ht="18" customHeight="true" spans="2:13">
      <c r="B9" s="144" t="s">
        <v>96</v>
      </c>
      <c r="C9" s="145" t="s">
        <v>92</v>
      </c>
      <c r="D9" s="147">
        <v>184.46</v>
      </c>
      <c r="E9" s="166">
        <v>151</v>
      </c>
      <c r="F9" s="164">
        <f t="shared" si="0"/>
        <v>22.158940397351</v>
      </c>
      <c r="G9" s="165"/>
      <c r="H9" s="137">
        <v>184.46</v>
      </c>
      <c r="M9" s="137">
        <f t="shared" si="1"/>
        <v>184.46</v>
      </c>
    </row>
    <row r="10" s="137" customFormat="true" ht="18" customHeight="true" spans="2:13">
      <c r="B10" s="144" t="s">
        <v>97</v>
      </c>
      <c r="C10" s="145" t="s">
        <v>92</v>
      </c>
      <c r="D10" s="146">
        <v>21.949</v>
      </c>
      <c r="E10" s="168">
        <v>37</v>
      </c>
      <c r="F10" s="164">
        <f t="shared" si="0"/>
        <v>-40.6783783783784</v>
      </c>
      <c r="G10" s="165"/>
      <c r="L10" s="137">
        <v>21.949</v>
      </c>
      <c r="M10" s="137">
        <f t="shared" si="1"/>
        <v>21.949</v>
      </c>
    </row>
    <row r="11" s="137" customFormat="true" ht="18" customHeight="true" spans="2:13">
      <c r="B11" s="144" t="s">
        <v>98</v>
      </c>
      <c r="C11" s="145" t="s">
        <v>92</v>
      </c>
      <c r="D11" s="148">
        <v>7.48</v>
      </c>
      <c r="E11" s="163">
        <v>14</v>
      </c>
      <c r="F11" s="164">
        <f t="shared" si="0"/>
        <v>-46.5714285714286</v>
      </c>
      <c r="G11" s="165"/>
      <c r="H11" s="137">
        <v>7.48</v>
      </c>
      <c r="M11" s="137">
        <f t="shared" si="1"/>
        <v>7.48</v>
      </c>
    </row>
    <row r="12" s="137" customFormat="true" ht="18" customHeight="true" spans="2:13">
      <c r="B12" s="144" t="s">
        <v>99</v>
      </c>
      <c r="C12" s="145" t="s">
        <v>92</v>
      </c>
      <c r="D12" s="148">
        <v>21470</v>
      </c>
      <c r="E12" s="163">
        <v>10102</v>
      </c>
      <c r="F12" s="164">
        <f t="shared" si="0"/>
        <v>112.532171847159</v>
      </c>
      <c r="G12" s="165"/>
      <c r="K12" s="137">
        <v>6500</v>
      </c>
      <c r="L12" s="137">
        <v>14970</v>
      </c>
      <c r="M12" s="137">
        <f t="shared" si="1"/>
        <v>21470</v>
      </c>
    </row>
    <row r="13" s="137" customFormat="true" ht="18" customHeight="true" spans="2:13">
      <c r="B13" s="144" t="s">
        <v>100</v>
      </c>
      <c r="C13" s="145" t="s">
        <v>92</v>
      </c>
      <c r="D13" s="148">
        <v>261406</v>
      </c>
      <c r="E13" s="163">
        <v>189098</v>
      </c>
      <c r="F13" s="164">
        <f t="shared" si="0"/>
        <v>38.2383737532919</v>
      </c>
      <c r="G13" s="165"/>
      <c r="H13" s="137">
        <v>261406</v>
      </c>
      <c r="M13" s="137">
        <f t="shared" si="1"/>
        <v>261406</v>
      </c>
    </row>
    <row r="14" s="137" customFormat="true" ht="18" customHeight="true" spans="2:13">
      <c r="B14" s="144" t="s">
        <v>101</v>
      </c>
      <c r="C14" s="145" t="s">
        <v>92</v>
      </c>
      <c r="D14" s="148">
        <v>229144</v>
      </c>
      <c r="E14" s="148">
        <v>159502</v>
      </c>
      <c r="F14" s="164">
        <f t="shared" si="0"/>
        <v>43.6621484370102</v>
      </c>
      <c r="G14" s="165"/>
      <c r="H14" s="137">
        <v>229144</v>
      </c>
      <c r="M14" s="137">
        <f t="shared" si="1"/>
        <v>229144</v>
      </c>
    </row>
    <row r="15" s="137" customFormat="true" ht="18" customHeight="true" spans="2:13">
      <c r="B15" s="144" t="s">
        <v>102</v>
      </c>
      <c r="C15" s="145" t="s">
        <v>103</v>
      </c>
      <c r="D15" s="148">
        <v>41461</v>
      </c>
      <c r="E15" s="163">
        <v>98324</v>
      </c>
      <c r="F15" s="164">
        <f t="shared" si="0"/>
        <v>-57.8322688255156</v>
      </c>
      <c r="G15" s="165"/>
      <c r="J15" s="137">
        <v>16830</v>
      </c>
      <c r="K15" s="137">
        <v>5839</v>
      </c>
      <c r="L15" s="137">
        <v>18792</v>
      </c>
      <c r="M15" s="137">
        <f t="shared" si="1"/>
        <v>41461</v>
      </c>
    </row>
    <row r="16" s="137" customFormat="true" ht="18" customHeight="true" spans="2:13">
      <c r="B16" s="149" t="s">
        <v>104</v>
      </c>
      <c r="C16" s="150" t="s">
        <v>92</v>
      </c>
      <c r="D16" s="146">
        <v>531.28</v>
      </c>
      <c r="E16" s="169">
        <v>267</v>
      </c>
      <c r="F16" s="164">
        <f t="shared" si="0"/>
        <v>98.9812734082397</v>
      </c>
      <c r="G16" s="165"/>
      <c r="J16" s="137">
        <v>531.28</v>
      </c>
      <c r="M16" s="137">
        <f t="shared" si="1"/>
        <v>531.28</v>
      </c>
    </row>
    <row r="17" s="137" customFormat="true" ht="18" hidden="true" customHeight="true" spans="2:13">
      <c r="B17" s="151" t="s">
        <v>105</v>
      </c>
      <c r="C17" s="152" t="s">
        <v>92</v>
      </c>
      <c r="D17" s="153"/>
      <c r="E17" s="163"/>
      <c r="F17" s="170" t="e">
        <f t="shared" si="0"/>
        <v>#DIV/0!</v>
      </c>
      <c r="G17" s="165"/>
      <c r="M17" s="137">
        <f t="shared" si="1"/>
        <v>0</v>
      </c>
    </row>
    <row r="18" s="137" customFormat="true" ht="18" hidden="true" customHeight="true" spans="2:13">
      <c r="B18" s="151" t="s">
        <v>106</v>
      </c>
      <c r="C18" s="154" t="s">
        <v>92</v>
      </c>
      <c r="D18" s="155"/>
      <c r="E18" s="171"/>
      <c r="F18" s="170" t="e">
        <f t="shared" si="0"/>
        <v>#DIV/0!</v>
      </c>
      <c r="G18" s="165"/>
      <c r="M18" s="137">
        <f t="shared" si="1"/>
        <v>0</v>
      </c>
    </row>
    <row r="19" s="137" customFormat="true" ht="18" customHeight="true" spans="2:7">
      <c r="B19" s="156" t="s">
        <v>107</v>
      </c>
      <c r="C19" s="94"/>
      <c r="D19" s="157"/>
      <c r="E19" s="157"/>
      <c r="F19" s="157"/>
      <c r="G19" s="157"/>
    </row>
    <row r="20" s="136" customFormat="true" spans="3:256">
      <c r="C20" s="138"/>
      <c r="D20" s="139" t="s">
        <v>108</v>
      </c>
      <c r="E20" s="139"/>
      <c r="F20" s="139"/>
      <c r="G20" s="139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36" customFormat="true" spans="3:256">
      <c r="C21" s="138"/>
      <c r="D21" s="139"/>
      <c r="E21" s="139"/>
      <c r="F21" s="139"/>
      <c r="G21" s="139"/>
      <c r="M21" s="136">
        <f>M4/10000</f>
        <v>213.9296902941</v>
      </c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36" customFormat="true" spans="3:256">
      <c r="C22" s="138"/>
      <c r="D22" s="139"/>
      <c r="E22" s="139"/>
      <c r="F22" s="139"/>
      <c r="G22" s="161">
        <v>2022</v>
      </c>
      <c r="H22" s="136">
        <v>596177.6</v>
      </c>
      <c r="I22" s="136">
        <v>376.25</v>
      </c>
      <c r="J22" s="136">
        <v>240270.6</v>
      </c>
      <c r="K22" s="136">
        <v>25209.23</v>
      </c>
      <c r="L22" s="136">
        <v>774.2635</v>
      </c>
      <c r="M22" s="136">
        <f>H22+I22+J22+K22+L22</f>
        <v>862807.9435</v>
      </c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36" customFormat="true" spans="3:256">
      <c r="C23" s="138"/>
      <c r="D23" s="139"/>
      <c r="E23" s="139"/>
      <c r="F23" s="139"/>
      <c r="G23" s="139"/>
      <c r="M23" s="136">
        <f>M22/10000</f>
        <v>86.28079435</v>
      </c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36" customFormat="true" spans="3:256">
      <c r="C24" s="138"/>
      <c r="D24" s="139"/>
      <c r="E24" s="139"/>
      <c r="F24" s="139"/>
      <c r="G24" s="139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36" customFormat="true" spans="3:256">
      <c r="C25" s="138"/>
      <c r="D25" s="139"/>
      <c r="E25" s="139"/>
      <c r="F25" s="139"/>
      <c r="G25" s="139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36" customFormat="true" spans="3:256">
      <c r="C26" s="138"/>
      <c r="D26" s="139"/>
      <c r="E26" s="139"/>
      <c r="F26" s="139"/>
      <c r="G26" s="139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36" customFormat="true" spans="3:256">
      <c r="C27" s="138"/>
      <c r="D27" s="139"/>
      <c r="E27" s="139"/>
      <c r="F27" s="139"/>
      <c r="G27" s="139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36" customFormat="true" spans="3:256">
      <c r="C28" s="138"/>
      <c r="D28" s="139"/>
      <c r="E28" s="139"/>
      <c r="F28" s="139"/>
      <c r="G28" s="139"/>
      <c r="H28" s="136">
        <v>167.06</v>
      </c>
      <c r="J28" s="136">
        <v>575247</v>
      </c>
      <c r="K28" s="136">
        <v>26317</v>
      </c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36" customFormat="true" spans="3:256">
      <c r="C29" s="138"/>
      <c r="D29" s="139"/>
      <c r="E29" s="139"/>
      <c r="F29" s="139"/>
      <c r="G29" s="139"/>
      <c r="J29" s="136">
        <f>J28+K28</f>
        <v>601564</v>
      </c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36" customFormat="true" spans="3:256">
      <c r="C30" s="138"/>
      <c r="D30" s="139"/>
      <c r="E30" s="139"/>
      <c r="F30" s="139"/>
      <c r="G30" s="139"/>
      <c r="J30" s="136">
        <f>J29/10000</f>
        <v>60.1564</v>
      </c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36" customFormat="true" spans="3:256">
      <c r="C31" s="138"/>
      <c r="D31" s="139"/>
      <c r="E31" s="139"/>
      <c r="F31" s="139"/>
      <c r="G31" s="139"/>
      <c r="J31" s="136">
        <f>H28+J30</f>
        <v>227.2164</v>
      </c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36" customFormat="true" spans="3:256">
      <c r="C32" s="138"/>
      <c r="D32" s="139"/>
      <c r="E32" s="139"/>
      <c r="F32" s="139"/>
      <c r="G32" s="139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36" customFormat="true" spans="3:256">
      <c r="C33" s="138"/>
      <c r="D33" s="139"/>
      <c r="E33" s="139"/>
      <c r="F33" s="139"/>
      <c r="G33" s="139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36" customFormat="true" spans="3:256">
      <c r="C34" s="138"/>
      <c r="D34" s="139"/>
      <c r="E34" s="139"/>
      <c r="F34" s="139"/>
      <c r="G34" s="139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36" customFormat="true" spans="3:256">
      <c r="C35" s="138"/>
      <c r="D35" s="139"/>
      <c r="E35" s="139"/>
      <c r="F35" s="139"/>
      <c r="G35" s="139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36" customFormat="true" spans="3:256">
      <c r="C36" s="138"/>
      <c r="D36" s="139"/>
      <c r="E36" s="139"/>
      <c r="F36" s="139"/>
      <c r="G36" s="139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36" customFormat="true" spans="3:256">
      <c r="C37" s="138"/>
      <c r="D37" s="139"/>
      <c r="E37" s="139"/>
      <c r="F37" s="139"/>
      <c r="G37" s="139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36" customFormat="true" spans="3:256">
      <c r="C38" s="138"/>
      <c r="D38" s="139"/>
      <c r="E38" s="139"/>
      <c r="F38" s="139"/>
      <c r="G38" s="139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36" customFormat="true" spans="3:256">
      <c r="C39" s="138"/>
      <c r="D39" s="139"/>
      <c r="E39" s="139"/>
      <c r="F39" s="139"/>
      <c r="G39" s="139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36" customFormat="true" spans="3:256">
      <c r="C40" s="138"/>
      <c r="D40" s="139"/>
      <c r="E40" s="139"/>
      <c r="F40" s="139"/>
      <c r="G40" s="139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36" customFormat="true" ht="25.5" hidden="true" customHeight="true" spans="2:256">
      <c r="B41" s="158"/>
      <c r="C41" s="138"/>
      <c r="D41" s="139"/>
      <c r="E41" s="139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36" customFormat="true" spans="3:256">
      <c r="C42" s="138"/>
      <c r="D42" s="139"/>
      <c r="E42" s="139"/>
      <c r="F42" s="139"/>
      <c r="G42" s="139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36" customFormat="true" ht="17.25" customHeight="true" spans="222:256"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36" customFormat="true" ht="17.25" customHeight="true" spans="222:256"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36" customFormat="true" ht="17.25" customHeight="true" spans="222:256"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36" customFormat="true" ht="17.25" customHeight="true" spans="222:256"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36" customFormat="true" ht="17.25" customHeight="true" spans="222:256"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36" customFormat="true" ht="19.5" customHeight="true" spans="222:256"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36" customFormat="true" ht="21" customHeight="true" spans="222:256"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36" customFormat="true" ht="18.75" customHeight="true" spans="222:256"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36" customFormat="true" spans="222:256"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36" customFormat="true" spans="3:256">
      <c r="C52" s="138"/>
      <c r="D52" s="139"/>
      <c r="E52" s="139"/>
      <c r="F52" s="139"/>
      <c r="G52" s="139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36" customFormat="true" spans="222:256"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36" customFormat="true" spans="222:256"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36" customFormat="true" spans="6:256">
      <c r="F55" s="139"/>
      <c r="G55" s="139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</sheetData>
  <mergeCells count="1">
    <mergeCell ref="B1:F1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O16" sqref="O16"/>
    </sheetView>
  </sheetViews>
  <sheetFormatPr defaultColWidth="10.2857142857143" defaultRowHeight="15.75"/>
  <cols>
    <col min="1" max="1" width="8.28571428571429" style="92" hidden="true" customWidth="true"/>
    <col min="2" max="2" width="21.7142857142857" style="92" hidden="true" customWidth="true"/>
    <col min="3" max="3" width="12.1428571428571" style="93" hidden="true" customWidth="true"/>
    <col min="4" max="4" width="24" style="92" hidden="true" customWidth="true"/>
    <col min="5" max="5" width="0.142857142857143" style="92" customWidth="true"/>
    <col min="6" max="6" width="21.7142857142857" style="92" customWidth="true"/>
    <col min="7" max="8" width="12.1428571428571" style="93" customWidth="true"/>
    <col min="9" max="9" width="18.8571428571429" style="92" customWidth="true"/>
    <col min="10" max="10" width="12.4285714285714" style="92" customWidth="true"/>
    <col min="11" max="13" width="14.4285714285714" style="92"/>
    <col min="14" max="14" width="10.2857142857143" style="92"/>
    <col min="15" max="15" width="47.4285714285714" style="92" customWidth="true"/>
    <col min="16" max="19" width="10.2857142857143" style="92"/>
    <col min="20" max="21" width="11.8571428571429" style="92"/>
    <col min="22" max="16384" width="10.2857142857143" style="92"/>
  </cols>
  <sheetData>
    <row r="1" ht="23" customHeight="true" spans="2:9">
      <c r="B1" s="94" t="s">
        <v>109</v>
      </c>
      <c r="C1" s="94"/>
      <c r="D1" s="94"/>
      <c r="F1" s="94" t="s">
        <v>109</v>
      </c>
      <c r="G1" s="94"/>
      <c r="H1" s="94"/>
      <c r="I1" s="94"/>
    </row>
    <row r="2" ht="18" customHeight="true" spans="2:9">
      <c r="B2" s="94"/>
      <c r="C2" s="95" t="s">
        <v>110</v>
      </c>
      <c r="D2" s="95"/>
      <c r="F2" s="94"/>
      <c r="G2" s="116" t="s">
        <v>1</v>
      </c>
      <c r="H2" s="116"/>
      <c r="I2" s="116"/>
    </row>
    <row r="3" ht="29.25" customHeight="true" spans="1:9">
      <c r="A3" s="96"/>
      <c r="B3" s="97" t="s">
        <v>2</v>
      </c>
      <c r="C3" s="98" t="s">
        <v>111</v>
      </c>
      <c r="D3" s="99" t="s">
        <v>4</v>
      </c>
      <c r="F3" s="117" t="s">
        <v>2</v>
      </c>
      <c r="G3" s="118" t="s">
        <v>112</v>
      </c>
      <c r="H3" s="119" t="s">
        <v>81</v>
      </c>
      <c r="I3" s="99" t="s">
        <v>4</v>
      </c>
    </row>
    <row r="4" ht="18" customHeight="true" spans="1:9">
      <c r="A4" s="96"/>
      <c r="B4" s="100" t="s">
        <v>113</v>
      </c>
      <c r="C4" s="101"/>
      <c r="D4" s="102"/>
      <c r="F4" s="120" t="s">
        <v>113</v>
      </c>
      <c r="G4" s="121">
        <v>51</v>
      </c>
      <c r="H4" s="122">
        <v>46</v>
      </c>
      <c r="I4" s="131">
        <f t="shared" ref="I4:I16" si="0">(G4-H4)/H4*100</f>
        <v>10.8695652173913</v>
      </c>
    </row>
    <row r="5" ht="18" customHeight="true" spans="1:9">
      <c r="A5" s="96"/>
      <c r="B5" s="100" t="s">
        <v>114</v>
      </c>
      <c r="C5" s="101"/>
      <c r="D5" s="103"/>
      <c r="F5" s="120" t="s">
        <v>114</v>
      </c>
      <c r="G5" s="121">
        <v>7</v>
      </c>
      <c r="H5" s="122">
        <v>9</v>
      </c>
      <c r="I5" s="131">
        <f t="shared" si="0"/>
        <v>-22.2222222222222</v>
      </c>
    </row>
    <row r="6" ht="18" customHeight="true" spans="1:12">
      <c r="A6" s="96"/>
      <c r="B6" s="100" t="s">
        <v>115</v>
      </c>
      <c r="C6" s="104"/>
      <c r="D6" s="105"/>
      <c r="F6" s="120" t="s">
        <v>115</v>
      </c>
      <c r="G6" s="123">
        <f>G5/G4*100</f>
        <v>13.7254901960784</v>
      </c>
      <c r="H6" s="123">
        <f>H5/H4*100</f>
        <v>19.5652173913043</v>
      </c>
      <c r="I6" s="131">
        <f>G6-H6</f>
        <v>-5.83972719522592</v>
      </c>
      <c r="K6" s="132"/>
      <c r="L6" s="132"/>
    </row>
    <row r="7" ht="18" customHeight="true" spans="1:9">
      <c r="A7" s="96"/>
      <c r="B7" s="106" t="s">
        <v>116</v>
      </c>
      <c r="C7" s="107"/>
      <c r="D7" s="108"/>
      <c r="E7" s="92">
        <v>647831</v>
      </c>
      <c r="F7" s="124" t="s">
        <v>116</v>
      </c>
      <c r="G7" s="125">
        <v>6907845.6</v>
      </c>
      <c r="H7" s="126">
        <v>7278346.2</v>
      </c>
      <c r="I7" s="131">
        <f t="shared" si="0"/>
        <v>-5.09045035532935</v>
      </c>
    </row>
    <row r="8" ht="18" customHeight="true" spans="1:9">
      <c r="A8" s="96"/>
      <c r="B8" s="106" t="s">
        <v>117</v>
      </c>
      <c r="C8" s="107"/>
      <c r="D8" s="108"/>
      <c r="E8" s="92">
        <v>1083249</v>
      </c>
      <c r="F8" s="124" t="s">
        <v>117</v>
      </c>
      <c r="G8" s="127">
        <v>4605842.4</v>
      </c>
      <c r="H8" s="128">
        <v>5178712</v>
      </c>
      <c r="I8" s="131">
        <f t="shared" si="0"/>
        <v>-11.0620092409078</v>
      </c>
    </row>
    <row r="9" ht="18" customHeight="true" spans="1:9">
      <c r="A9" s="96"/>
      <c r="B9" s="100" t="s">
        <v>118</v>
      </c>
      <c r="C9" s="107"/>
      <c r="D9" s="108"/>
      <c r="E9" s="92">
        <v>244085</v>
      </c>
      <c r="F9" s="120" t="s">
        <v>119</v>
      </c>
      <c r="G9" s="127">
        <v>385807.9</v>
      </c>
      <c r="H9" s="128">
        <v>346623.9</v>
      </c>
      <c r="I9" s="131">
        <f t="shared" si="0"/>
        <v>11.3044715035518</v>
      </c>
    </row>
    <row r="10" ht="18" customHeight="true" spans="1:9">
      <c r="A10" s="96"/>
      <c r="B10" s="100" t="s">
        <v>120</v>
      </c>
      <c r="C10" s="107"/>
      <c r="D10" s="108"/>
      <c r="E10" s="92">
        <v>148407</v>
      </c>
      <c r="F10" s="120" t="s">
        <v>121</v>
      </c>
      <c r="G10" s="127">
        <v>193946.1</v>
      </c>
      <c r="H10" s="128">
        <v>145335.8</v>
      </c>
      <c r="I10" s="131">
        <f t="shared" si="0"/>
        <v>33.4468864519272</v>
      </c>
    </row>
    <row r="11" ht="18" customHeight="true" spans="1:9">
      <c r="A11" s="96"/>
      <c r="B11" s="100" t="s">
        <v>122</v>
      </c>
      <c r="C11" s="107"/>
      <c r="D11" s="108"/>
      <c r="E11" s="92">
        <v>1036</v>
      </c>
      <c r="F11" s="120" t="s">
        <v>123</v>
      </c>
      <c r="G11" s="127">
        <v>2765.8</v>
      </c>
      <c r="H11" s="128">
        <v>2007.8</v>
      </c>
      <c r="I11" s="131">
        <f t="shared" si="0"/>
        <v>37.7527642195438</v>
      </c>
    </row>
    <row r="12" ht="18" customHeight="true" spans="1:9">
      <c r="A12" s="96"/>
      <c r="B12" s="106" t="s">
        <v>124</v>
      </c>
      <c r="C12" s="107"/>
      <c r="D12" s="108"/>
      <c r="E12" s="92">
        <v>6159</v>
      </c>
      <c r="F12" s="124" t="s">
        <v>124</v>
      </c>
      <c r="G12" s="127">
        <v>1767.2</v>
      </c>
      <c r="H12" s="128">
        <v>2108</v>
      </c>
      <c r="I12" s="131">
        <f t="shared" si="0"/>
        <v>-16.1669829222011</v>
      </c>
    </row>
    <row r="13" ht="18" customHeight="true" spans="1:19">
      <c r="A13" s="96"/>
      <c r="B13" s="106" t="s">
        <v>125</v>
      </c>
      <c r="C13" s="107"/>
      <c r="D13" s="108"/>
      <c r="E13" s="92">
        <v>8924</v>
      </c>
      <c r="F13" s="124" t="s">
        <v>125</v>
      </c>
      <c r="G13" s="127">
        <v>5250.2</v>
      </c>
      <c r="H13" s="128">
        <v>3703.8</v>
      </c>
      <c r="I13" s="131">
        <f t="shared" si="0"/>
        <v>41.7517144554241</v>
      </c>
      <c r="O13" s="134"/>
      <c r="P13" s="134"/>
      <c r="Q13" s="134"/>
      <c r="R13" s="134"/>
      <c r="S13" s="134"/>
    </row>
    <row r="14" ht="18" customHeight="true" spans="1:19">
      <c r="A14" s="96"/>
      <c r="B14" s="106" t="s">
        <v>126</v>
      </c>
      <c r="C14" s="107"/>
      <c r="D14" s="108"/>
      <c r="F14" s="124" t="s">
        <v>126</v>
      </c>
      <c r="G14" s="127">
        <v>63402.4</v>
      </c>
      <c r="H14" s="128">
        <v>74448.2</v>
      </c>
      <c r="I14" s="131">
        <f t="shared" si="0"/>
        <v>-14.8368933029946</v>
      </c>
      <c r="O14" s="134"/>
      <c r="P14" s="134"/>
      <c r="Q14" s="134"/>
      <c r="R14" s="134"/>
      <c r="S14" s="134"/>
    </row>
    <row r="15" ht="18" customHeight="true" spans="1:9">
      <c r="A15" s="96"/>
      <c r="B15" s="106" t="s">
        <v>127</v>
      </c>
      <c r="C15" s="107"/>
      <c r="D15" s="108"/>
      <c r="F15" s="124" t="s">
        <v>127</v>
      </c>
      <c r="G15" s="127">
        <v>33593.2</v>
      </c>
      <c r="H15" s="128">
        <v>-15129.8</v>
      </c>
      <c r="I15" s="131">
        <f t="shared" si="0"/>
        <v>-322.03333818028</v>
      </c>
    </row>
    <row r="16" ht="18" customHeight="true" spans="1:19">
      <c r="A16" s="96"/>
      <c r="B16" s="106" t="s">
        <v>128</v>
      </c>
      <c r="C16" s="107"/>
      <c r="D16" s="108"/>
      <c r="E16" s="92">
        <v>53817</v>
      </c>
      <c r="F16" s="124" t="s">
        <v>128</v>
      </c>
      <c r="G16" s="127">
        <v>118281</v>
      </c>
      <c r="H16" s="128">
        <v>118402.9</v>
      </c>
      <c r="I16" s="131">
        <f t="shared" si="0"/>
        <v>-0.102953559414503</v>
      </c>
      <c r="O16" s="134"/>
      <c r="P16" s="134"/>
      <c r="Q16" s="134"/>
      <c r="R16" s="134"/>
      <c r="S16" s="134"/>
    </row>
    <row r="17" ht="18" customHeight="true" spans="1:19">
      <c r="A17" s="96"/>
      <c r="B17" s="100" t="s">
        <v>129</v>
      </c>
      <c r="C17" s="101"/>
      <c r="D17" s="108"/>
      <c r="F17" s="120" t="s">
        <v>129</v>
      </c>
      <c r="G17" s="129"/>
      <c r="H17" s="122"/>
      <c r="I17" s="131"/>
      <c r="O17" s="134"/>
      <c r="P17" s="134"/>
      <c r="Q17" s="134"/>
      <c r="R17" s="134"/>
      <c r="S17" s="134"/>
    </row>
    <row r="18" ht="18" customHeight="true" spans="1:19">
      <c r="A18" s="96"/>
      <c r="B18" s="109" t="s">
        <v>130</v>
      </c>
      <c r="C18" s="101"/>
      <c r="D18" s="108"/>
      <c r="E18" s="92">
        <v>50715</v>
      </c>
      <c r="F18" s="96" t="s">
        <v>130</v>
      </c>
      <c r="G18" s="121">
        <v>119177.6</v>
      </c>
      <c r="H18" s="122">
        <v>119785.8</v>
      </c>
      <c r="I18" s="131">
        <f t="shared" ref="I18:I21" si="1">(G18-H18)/H18*100</f>
        <v>-0.507739648606093</v>
      </c>
      <c r="O18" s="134"/>
      <c r="P18" s="134"/>
      <c r="Q18" s="134"/>
      <c r="R18" s="134"/>
      <c r="S18" s="134"/>
    </row>
    <row r="19" ht="18" customHeight="true" spans="1:21">
      <c r="A19" s="96"/>
      <c r="B19" s="109" t="s">
        <v>131</v>
      </c>
      <c r="C19" s="101"/>
      <c r="D19" s="108"/>
      <c r="E19" s="92">
        <v>4391</v>
      </c>
      <c r="F19" s="96" t="s">
        <v>131</v>
      </c>
      <c r="G19" s="121">
        <v>1798.8</v>
      </c>
      <c r="H19" s="122">
        <v>1257.6</v>
      </c>
      <c r="I19" s="131">
        <f t="shared" si="1"/>
        <v>43.0343511450382</v>
      </c>
      <c r="J19" s="132"/>
      <c r="O19" s="134"/>
      <c r="P19" s="134"/>
      <c r="Q19" s="134"/>
      <c r="R19" s="134"/>
      <c r="S19" s="134"/>
      <c r="T19" s="134"/>
      <c r="U19" s="134"/>
    </row>
    <row r="20" ht="18" customHeight="true" spans="1:21">
      <c r="A20" s="96"/>
      <c r="B20" s="109" t="s">
        <v>132</v>
      </c>
      <c r="C20" s="101"/>
      <c r="D20" s="108"/>
      <c r="E20" s="92">
        <v>-15992</v>
      </c>
      <c r="F20" s="96" t="s">
        <v>132</v>
      </c>
      <c r="G20" s="121">
        <v>-2695.4</v>
      </c>
      <c r="H20" s="122">
        <v>-2640.5</v>
      </c>
      <c r="I20" s="131">
        <f t="shared" si="1"/>
        <v>2.07915167581898</v>
      </c>
      <c r="K20" s="133"/>
      <c r="L20" s="133"/>
      <c r="N20" s="133"/>
      <c r="O20" s="134"/>
      <c r="P20" s="134"/>
      <c r="Q20" s="134"/>
      <c r="R20" s="134"/>
      <c r="S20" s="134"/>
      <c r="T20" s="134"/>
      <c r="U20" s="134"/>
    </row>
    <row r="21" s="91" customFormat="true" ht="18" customHeight="true" spans="1:21">
      <c r="A21" s="110"/>
      <c r="B21" s="111" t="s">
        <v>133</v>
      </c>
      <c r="C21" s="112"/>
      <c r="D21" s="113"/>
      <c r="E21" s="91">
        <v>6936.3</v>
      </c>
      <c r="F21" s="130" t="s">
        <v>133</v>
      </c>
      <c r="G21" s="121">
        <v>4949.1</v>
      </c>
      <c r="H21" s="122">
        <v>5649.6</v>
      </c>
      <c r="I21" s="131">
        <f t="shared" si="1"/>
        <v>-12.3991079014443</v>
      </c>
      <c r="J21" s="92"/>
      <c r="O21" s="135"/>
      <c r="P21" s="135"/>
      <c r="Q21" s="135"/>
      <c r="R21" s="135"/>
      <c r="S21" s="135"/>
      <c r="T21" s="92"/>
      <c r="U21" s="92"/>
    </row>
    <row r="22" ht="53.25" customHeight="true" spans="2:21">
      <c r="B22" s="114" t="s">
        <v>134</v>
      </c>
      <c r="C22" s="114"/>
      <c r="D22" s="114"/>
      <c r="F22" s="114" t="s">
        <v>135</v>
      </c>
      <c r="G22" s="114"/>
      <c r="H22" s="114"/>
      <c r="I22" s="114"/>
      <c r="O22" s="134"/>
      <c r="P22" s="134"/>
      <c r="Q22" s="134"/>
      <c r="R22" s="134"/>
      <c r="S22" s="134"/>
      <c r="T22" s="134"/>
      <c r="U22" s="134"/>
    </row>
    <row r="23" spans="2:21">
      <c r="B23" s="115" t="s">
        <v>136</v>
      </c>
      <c r="C23" s="115"/>
      <c r="D23" s="115"/>
      <c r="F23" s="115"/>
      <c r="G23" s="115"/>
      <c r="H23" s="115"/>
      <c r="I23" s="115"/>
      <c r="T23" s="134"/>
      <c r="U23" s="134"/>
    </row>
    <row r="24" spans="20:21">
      <c r="T24" s="134"/>
      <c r="U24" s="134"/>
    </row>
    <row r="25" spans="20:21">
      <c r="T25" s="134"/>
      <c r="U25" s="134"/>
    </row>
    <row r="26" spans="20:21">
      <c r="T26" s="134"/>
      <c r="U26" s="134"/>
    </row>
    <row r="27" spans="20:21">
      <c r="T27" s="134"/>
      <c r="U27" s="134"/>
    </row>
    <row r="28" spans="20:21">
      <c r="T28" s="134"/>
      <c r="U28" s="134"/>
    </row>
    <row r="29" spans="20:21">
      <c r="T29" s="134"/>
      <c r="U29" s="134"/>
    </row>
    <row r="30" spans="20:21">
      <c r="T30" s="134"/>
      <c r="U30" s="134"/>
    </row>
    <row r="31" spans="20:21">
      <c r="T31" s="134"/>
      <c r="U31" s="134"/>
    </row>
    <row r="32" spans="20:21">
      <c r="T32" s="134"/>
      <c r="U32" s="134"/>
    </row>
    <row r="33" spans="20:21">
      <c r="T33" s="134"/>
      <c r="U33" s="134"/>
    </row>
    <row r="34" spans="15:21">
      <c r="O34" s="134"/>
      <c r="P34" s="134"/>
      <c r="Q34" s="134"/>
      <c r="R34" s="134"/>
      <c r="S34" s="134"/>
      <c r="T34" s="134"/>
      <c r="U34" s="134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="90" zoomScaleNormal="90" topLeftCell="A2" workbookViewId="0">
      <selection activeCell="I11" sqref="I11"/>
    </sheetView>
  </sheetViews>
  <sheetFormatPr defaultColWidth="10.2857142857143" defaultRowHeight="15.75" outlineLevelCol="1"/>
  <cols>
    <col min="1" max="1" width="46.8571428571429" style="73" customWidth="true"/>
    <col min="2" max="2" width="41.4285714285714" style="74" customWidth="true"/>
    <col min="3" max="16384" width="10.2857142857143" style="73"/>
  </cols>
  <sheetData>
    <row r="1" hidden="true"/>
    <row r="2" ht="18.75" spans="1:2">
      <c r="A2" s="75" t="s">
        <v>137</v>
      </c>
      <c r="B2" s="76"/>
    </row>
    <row r="3" ht="32" customHeight="true" spans="1:2">
      <c r="A3" s="77" t="s">
        <v>2</v>
      </c>
      <c r="B3" s="78" t="s">
        <v>4</v>
      </c>
    </row>
    <row r="4" ht="31" customHeight="true" spans="1:2">
      <c r="A4" s="79" t="s">
        <v>138</v>
      </c>
      <c r="B4" s="80">
        <v>-19.2</v>
      </c>
    </row>
    <row r="5" ht="31" customHeight="true" spans="1:2">
      <c r="A5" s="79" t="s">
        <v>139</v>
      </c>
      <c r="B5" s="80">
        <v>-23.4</v>
      </c>
    </row>
    <row r="6" ht="31" customHeight="true" spans="1:2">
      <c r="A6" s="81" t="s">
        <v>140</v>
      </c>
      <c r="B6" s="80"/>
    </row>
    <row r="7" ht="31" customHeight="true" spans="1:2">
      <c r="A7" s="82" t="s">
        <v>141</v>
      </c>
      <c r="B7" s="80">
        <v>-21.5</v>
      </c>
    </row>
    <row r="8" ht="31" customHeight="true" spans="1:2">
      <c r="A8" s="83" t="s">
        <v>142</v>
      </c>
      <c r="B8" s="80">
        <v>-7.04</v>
      </c>
    </row>
    <row r="9" ht="31" customHeight="true" spans="1:2">
      <c r="A9" s="83" t="s">
        <v>143</v>
      </c>
      <c r="B9" s="80">
        <v>-23.23</v>
      </c>
    </row>
    <row r="10" ht="31" customHeight="true" spans="1:2">
      <c r="A10" s="84" t="s">
        <v>144</v>
      </c>
      <c r="B10" s="80">
        <v>76.25</v>
      </c>
    </row>
    <row r="11" ht="31" customHeight="true" spans="1:2">
      <c r="A11" s="85" t="s">
        <v>145</v>
      </c>
      <c r="B11" s="80"/>
    </row>
    <row r="12" ht="31" customHeight="true" spans="1:2">
      <c r="A12" s="83" t="s">
        <v>146</v>
      </c>
      <c r="B12" s="80">
        <v>-6.7</v>
      </c>
    </row>
    <row r="13" ht="31" customHeight="true" spans="1:2">
      <c r="A13" s="83" t="s">
        <v>147</v>
      </c>
      <c r="B13" s="80">
        <v>-24.3</v>
      </c>
    </row>
    <row r="14" ht="31" customHeight="true" spans="1:2">
      <c r="A14" s="83" t="s">
        <v>148</v>
      </c>
      <c r="B14" s="80">
        <v>-24.3</v>
      </c>
    </row>
    <row r="15" ht="31" customHeight="true" spans="1:2">
      <c r="A15" s="83" t="s">
        <v>149</v>
      </c>
      <c r="B15" s="80">
        <v>2.7</v>
      </c>
    </row>
    <row r="16" ht="31" customHeight="true" spans="1:2">
      <c r="A16" s="81" t="s">
        <v>150</v>
      </c>
      <c r="B16" s="80"/>
    </row>
    <row r="17" ht="31" customHeight="true" spans="1:2">
      <c r="A17" s="86" t="s">
        <v>151</v>
      </c>
      <c r="B17" s="80">
        <v>-25.6</v>
      </c>
    </row>
    <row r="18" ht="31" customHeight="true" spans="1:2">
      <c r="A18" s="86" t="s">
        <v>152</v>
      </c>
      <c r="B18" s="80">
        <v>-26.7</v>
      </c>
    </row>
    <row r="19" ht="31" customHeight="true" spans="1:2">
      <c r="A19" s="86" t="s">
        <v>153</v>
      </c>
      <c r="B19" s="80">
        <v>-19.3</v>
      </c>
    </row>
    <row r="20" ht="31" customHeight="true" spans="1:2">
      <c r="A20" s="86" t="s">
        <v>154</v>
      </c>
      <c r="B20" s="80">
        <v>45.8</v>
      </c>
    </row>
    <row r="21" ht="31" customHeight="true" spans="1:2">
      <c r="A21" s="87" t="s">
        <v>155</v>
      </c>
      <c r="B21" s="88">
        <v>6.4</v>
      </c>
    </row>
    <row r="22" ht="48" customHeight="true" spans="1:2">
      <c r="A22" s="89" t="s">
        <v>156</v>
      </c>
      <c r="B22" s="90"/>
    </row>
  </sheetData>
  <mergeCells count="2">
    <mergeCell ref="A2:B2"/>
    <mergeCell ref="A22:B22"/>
  </mergeCells>
  <pageMargins left="0.7" right="0.7" top="0.75" bottom="0.75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H10" sqref="H10"/>
    </sheetView>
  </sheetViews>
  <sheetFormatPr defaultColWidth="11.7142857142857" defaultRowHeight="22.5" customHeight="true"/>
  <cols>
    <col min="1" max="1" width="23.8571428571429" style="24" customWidth="true"/>
    <col min="2" max="3" width="23.5714285714286" style="46" customWidth="true"/>
    <col min="4" max="4" width="20.2857142857143" style="46" customWidth="true"/>
    <col min="5" max="5" width="11.7142857142857" style="24"/>
    <col min="6" max="6" width="11.8571428571429" style="24"/>
    <col min="7" max="7" width="11.7142857142857" style="24"/>
    <col min="8" max="8" width="14.4285714285714" style="24"/>
    <col min="9" max="16384" width="11.7142857142857" style="24"/>
  </cols>
  <sheetData>
    <row r="1" customHeight="true" spans="1:10">
      <c r="A1" s="49" t="s">
        <v>157</v>
      </c>
      <c r="B1" s="49"/>
      <c r="C1" s="49"/>
      <c r="D1" s="49"/>
      <c r="E1" s="62"/>
      <c r="F1" s="62"/>
      <c r="G1" s="62"/>
      <c r="H1" s="62"/>
      <c r="I1" s="62"/>
      <c r="J1" s="62"/>
    </row>
    <row r="2" customHeight="true" spans="4:6">
      <c r="D2" s="50" t="s">
        <v>1</v>
      </c>
      <c r="E2" s="46"/>
      <c r="F2" s="46"/>
    </row>
    <row r="3" customHeight="true" spans="1:4">
      <c r="A3" s="51"/>
      <c r="B3" s="52" t="s">
        <v>80</v>
      </c>
      <c r="C3" s="52" t="s">
        <v>158</v>
      </c>
      <c r="D3" s="54" t="s">
        <v>4</v>
      </c>
    </row>
    <row r="4" customHeight="true" spans="1:7">
      <c r="A4" s="65" t="s">
        <v>159</v>
      </c>
      <c r="B4" s="66">
        <v>158826.3</v>
      </c>
      <c r="C4" s="66">
        <v>135859.2</v>
      </c>
      <c r="D4" s="67">
        <f t="shared" ref="D4:D7" si="0">B4/C4*100-100</f>
        <v>16.905075254381</v>
      </c>
      <c r="F4" s="46"/>
      <c r="G4" s="46"/>
    </row>
    <row r="5" customHeight="true" spans="1:4">
      <c r="A5" s="51" t="s">
        <v>160</v>
      </c>
      <c r="B5" s="52"/>
      <c r="C5" s="52"/>
      <c r="D5" s="67"/>
    </row>
    <row r="6" customHeight="true" spans="1:4">
      <c r="A6" s="51" t="s">
        <v>161</v>
      </c>
      <c r="B6" s="68">
        <v>147789.5</v>
      </c>
      <c r="C6" s="69">
        <v>118249.5</v>
      </c>
      <c r="D6" s="67">
        <f t="shared" si="0"/>
        <v>24.9810781440936</v>
      </c>
    </row>
    <row r="7" customHeight="true" spans="1:4">
      <c r="A7" s="51" t="s">
        <v>162</v>
      </c>
      <c r="B7" s="69">
        <v>11036.8</v>
      </c>
      <c r="C7" s="69">
        <v>17609.7</v>
      </c>
      <c r="D7" s="67">
        <f t="shared" si="0"/>
        <v>-37.3254513137646</v>
      </c>
    </row>
    <row r="8" customHeight="true" spans="1:4">
      <c r="A8" s="51" t="s">
        <v>163</v>
      </c>
      <c r="B8" s="68"/>
      <c r="C8" s="68"/>
      <c r="D8" s="67"/>
    </row>
    <row r="9" customHeight="true" spans="1:4">
      <c r="A9" s="51" t="s">
        <v>164</v>
      </c>
      <c r="B9" s="68">
        <v>129919.6</v>
      </c>
      <c r="C9" s="68">
        <v>112756</v>
      </c>
      <c r="D9" s="67">
        <f t="shared" ref="D9:D14" si="1">B9/C9*100-100</f>
        <v>15.2218950654511</v>
      </c>
    </row>
    <row r="10" customHeight="true" spans="1:4">
      <c r="A10" s="51" t="s">
        <v>165</v>
      </c>
      <c r="B10" s="70" t="s">
        <v>166</v>
      </c>
      <c r="C10" s="70" t="s">
        <v>166</v>
      </c>
      <c r="D10" s="67"/>
    </row>
    <row r="11" customHeight="true" spans="1:4">
      <c r="A11" s="51" t="s">
        <v>167</v>
      </c>
      <c r="B11" s="68">
        <v>3383.7</v>
      </c>
      <c r="C11" s="68">
        <v>3524.1</v>
      </c>
      <c r="D11" s="67">
        <f t="shared" si="1"/>
        <v>-3.98399591385035</v>
      </c>
    </row>
    <row r="12" customHeight="true" spans="1:4">
      <c r="A12" s="51" t="s">
        <v>168</v>
      </c>
      <c r="B12" s="70">
        <v>25037.6</v>
      </c>
      <c r="C12" s="70">
        <v>19025.2</v>
      </c>
      <c r="D12" s="67">
        <f t="shared" si="1"/>
        <v>31.602295902277</v>
      </c>
    </row>
    <row r="13" customHeight="true" spans="1:4">
      <c r="A13" s="51" t="s">
        <v>169</v>
      </c>
      <c r="B13" s="70">
        <v>485.4</v>
      </c>
      <c r="C13" s="70">
        <v>553.9</v>
      </c>
      <c r="D13" s="67">
        <f t="shared" si="1"/>
        <v>-12.3668532226034</v>
      </c>
    </row>
    <row r="14" customHeight="true" spans="1:7">
      <c r="A14" s="65" t="s">
        <v>170</v>
      </c>
      <c r="B14" s="71">
        <v>70416.6</v>
      </c>
      <c r="C14" s="71">
        <v>64676.3</v>
      </c>
      <c r="D14" s="67">
        <f t="shared" si="1"/>
        <v>8.87543041268594</v>
      </c>
      <c r="F14" s="46"/>
      <c r="G14" s="46"/>
    </row>
    <row r="15" customHeight="true" spans="1:4">
      <c r="A15" s="51" t="s">
        <v>160</v>
      </c>
      <c r="B15" s="68"/>
      <c r="C15" s="68"/>
      <c r="D15" s="67"/>
    </row>
    <row r="16" customHeight="true" spans="1:4">
      <c r="A16" s="51" t="s">
        <v>161</v>
      </c>
      <c r="B16" s="68">
        <v>59966.3</v>
      </c>
      <c r="C16" s="70">
        <v>47538.7</v>
      </c>
      <c r="D16" s="72">
        <f t="shared" ref="D16:D19" si="2">B16/C16*100-100</f>
        <v>26.1420695138908</v>
      </c>
    </row>
    <row r="17" customHeight="true" spans="1:4">
      <c r="A17" s="51" t="s">
        <v>162</v>
      </c>
      <c r="B17" s="68">
        <v>10450.3</v>
      </c>
      <c r="C17" s="68">
        <v>17137.6</v>
      </c>
      <c r="D17" s="67">
        <f t="shared" si="2"/>
        <v>-39.0212165063953</v>
      </c>
    </row>
    <row r="18" customHeight="true" spans="1:4">
      <c r="A18" s="51" t="s">
        <v>163</v>
      </c>
      <c r="B18" s="68"/>
      <c r="C18" s="68"/>
      <c r="D18" s="67"/>
    </row>
    <row r="19" customHeight="true" spans="1:4">
      <c r="A19" s="51" t="s">
        <v>164</v>
      </c>
      <c r="B19" s="68">
        <v>67040</v>
      </c>
      <c r="C19" s="68">
        <v>59343.3</v>
      </c>
      <c r="D19" s="67">
        <f t="shared" si="2"/>
        <v>12.969787659264</v>
      </c>
    </row>
    <row r="20" customHeight="true" spans="1:4">
      <c r="A20" s="51" t="s">
        <v>165</v>
      </c>
      <c r="B20" s="72" t="s">
        <v>166</v>
      </c>
      <c r="C20" s="72" t="s">
        <v>166</v>
      </c>
      <c r="D20" s="72" t="s">
        <v>166</v>
      </c>
    </row>
    <row r="21" customHeight="true" spans="1:4">
      <c r="A21" s="51" t="s">
        <v>167</v>
      </c>
      <c r="B21" s="68">
        <v>2891.2</v>
      </c>
      <c r="C21" s="68">
        <v>3052</v>
      </c>
      <c r="D21" s="67">
        <f>B21/C21*100-100</f>
        <v>-5.26867627785059</v>
      </c>
    </row>
    <row r="22" customHeight="true" spans="1:4">
      <c r="A22" s="51" t="s">
        <v>168</v>
      </c>
      <c r="B22" s="70" t="s">
        <v>166</v>
      </c>
      <c r="C22" s="70">
        <v>1727.1</v>
      </c>
      <c r="D22" s="67" t="s">
        <v>166</v>
      </c>
    </row>
    <row r="23" customHeight="true" spans="1:4">
      <c r="A23" s="51" t="s">
        <v>169</v>
      </c>
      <c r="B23" s="70">
        <v>485.4</v>
      </c>
      <c r="C23" s="70">
        <v>553.9</v>
      </c>
      <c r="D23" s="67">
        <f>B23/C23*100-100</f>
        <v>-12.3668532226034</v>
      </c>
    </row>
    <row r="24" s="47" customFormat="true" customHeight="true" spans="1:4">
      <c r="A24" s="47" t="s">
        <v>171</v>
      </c>
      <c r="B24" s="61"/>
      <c r="C24" s="61"/>
      <c r="D24" s="61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J7" sqref="J7"/>
    </sheetView>
  </sheetViews>
  <sheetFormatPr defaultColWidth="11.7142857142857" defaultRowHeight="31.5" customHeight="true"/>
  <cols>
    <col min="1" max="1" width="24.7142857142857" style="24" customWidth="true"/>
    <col min="2" max="3" width="23.5714285714286" style="25" customWidth="true"/>
    <col min="4" max="4" width="20.7142857142857" style="46" customWidth="true"/>
    <col min="5" max="5" width="11.7142857142857" style="24"/>
    <col min="6" max="6" width="11.8571428571429" style="24"/>
    <col min="7" max="7" width="11.8571428571429" style="48"/>
    <col min="8" max="16384" width="11.7142857142857" style="24"/>
  </cols>
  <sheetData>
    <row r="1" customHeight="true" spans="1:10">
      <c r="A1" s="49" t="s">
        <v>172</v>
      </c>
      <c r="B1" s="49"/>
      <c r="C1" s="49"/>
      <c r="D1" s="49"/>
      <c r="E1" s="62"/>
      <c r="F1" s="62"/>
      <c r="G1" s="63"/>
      <c r="H1" s="62"/>
      <c r="I1" s="62"/>
      <c r="J1" s="62"/>
    </row>
    <row r="2" customHeight="true" spans="4:6">
      <c r="D2" s="50" t="s">
        <v>1</v>
      </c>
      <c r="E2" s="46"/>
      <c r="F2" s="46"/>
    </row>
    <row r="3" customHeight="true" spans="1:4">
      <c r="A3" s="51"/>
      <c r="B3" s="52" t="s">
        <v>80</v>
      </c>
      <c r="C3" s="53" t="s">
        <v>158</v>
      </c>
      <c r="D3" s="54" t="s">
        <v>4</v>
      </c>
    </row>
    <row r="4" customHeight="true" spans="1:4">
      <c r="A4" s="55" t="s">
        <v>173</v>
      </c>
      <c r="B4" s="56">
        <v>3466.1</v>
      </c>
      <c r="C4" s="56">
        <v>2381.5</v>
      </c>
      <c r="D4" s="57">
        <f t="shared" ref="D4:D8" si="0">B4/C4*100-100</f>
        <v>45.5427251732102</v>
      </c>
    </row>
    <row r="5" customHeight="true" spans="1:4">
      <c r="A5" s="51" t="s">
        <v>160</v>
      </c>
      <c r="B5" s="58"/>
      <c r="C5" s="58"/>
      <c r="D5" s="57"/>
    </row>
    <row r="6" customHeight="true" spans="1:6">
      <c r="A6" s="51" t="s">
        <v>174</v>
      </c>
      <c r="B6" s="58">
        <v>2590.1</v>
      </c>
      <c r="C6" s="58">
        <v>1651.9</v>
      </c>
      <c r="D6" s="57">
        <f t="shared" si="0"/>
        <v>56.7952055209153</v>
      </c>
      <c r="F6" s="48"/>
    </row>
    <row r="7" customHeight="true" spans="1:6">
      <c r="A7" s="51" t="s">
        <v>175</v>
      </c>
      <c r="B7" s="58">
        <v>2068.2</v>
      </c>
      <c r="C7" s="58">
        <v>1197.3</v>
      </c>
      <c r="D7" s="57">
        <f t="shared" si="0"/>
        <v>72.7386619894763</v>
      </c>
      <c r="F7" s="48"/>
    </row>
    <row r="8" customHeight="true" spans="1:6">
      <c r="A8" s="51" t="s">
        <v>176</v>
      </c>
      <c r="B8" s="58">
        <v>511.5</v>
      </c>
      <c r="C8" s="58">
        <v>444.4</v>
      </c>
      <c r="D8" s="57">
        <f t="shared" si="0"/>
        <v>15.0990099009901</v>
      </c>
      <c r="F8" s="48"/>
    </row>
    <row r="9" customHeight="true" spans="1:6">
      <c r="A9" s="51" t="s">
        <v>177</v>
      </c>
      <c r="B9" s="58" t="s">
        <v>166</v>
      </c>
      <c r="C9" s="58" t="s">
        <v>166</v>
      </c>
      <c r="D9" s="59" t="s">
        <v>166</v>
      </c>
      <c r="F9" s="48"/>
    </row>
    <row r="10" customHeight="true" spans="1:6">
      <c r="A10" s="51" t="s">
        <v>178</v>
      </c>
      <c r="B10" s="58">
        <v>10.4</v>
      </c>
      <c r="C10" s="58">
        <v>10.2</v>
      </c>
      <c r="D10" s="57">
        <f t="shared" ref="D10:D15" si="1">B10/C10*100-100</f>
        <v>1.96078431372551</v>
      </c>
      <c r="F10" s="48"/>
    </row>
    <row r="11" customHeight="true" spans="1:6">
      <c r="A11" s="51" t="s">
        <v>179</v>
      </c>
      <c r="B11" s="58">
        <v>876</v>
      </c>
      <c r="C11" s="58">
        <v>729.6</v>
      </c>
      <c r="D11" s="57">
        <f t="shared" si="1"/>
        <v>20.0657894736842</v>
      </c>
      <c r="F11" s="48"/>
    </row>
    <row r="12" customHeight="true" spans="1:6">
      <c r="A12" s="51" t="s">
        <v>163</v>
      </c>
      <c r="B12" s="58"/>
      <c r="C12" s="58"/>
      <c r="D12" s="57"/>
      <c r="F12" s="48"/>
    </row>
    <row r="13" customHeight="true" spans="1:6">
      <c r="A13" s="51" t="s">
        <v>164</v>
      </c>
      <c r="B13" s="58">
        <v>1909.6</v>
      </c>
      <c r="C13" s="58">
        <v>1344.1</v>
      </c>
      <c r="D13" s="57">
        <f t="shared" si="1"/>
        <v>42.0727624432706</v>
      </c>
      <c r="F13" s="48"/>
    </row>
    <row r="14" customHeight="true" spans="1:6">
      <c r="A14" s="51" t="s">
        <v>165</v>
      </c>
      <c r="B14" s="58">
        <v>199.8</v>
      </c>
      <c r="C14" s="58">
        <v>153.3</v>
      </c>
      <c r="D14" s="57">
        <f t="shared" si="1"/>
        <v>30.3326810176125</v>
      </c>
      <c r="F14" s="48"/>
    </row>
    <row r="15" customHeight="true" spans="1:6">
      <c r="A15" s="51" t="s">
        <v>167</v>
      </c>
      <c r="B15" s="58">
        <v>1356.7</v>
      </c>
      <c r="C15" s="58">
        <v>884.1</v>
      </c>
      <c r="D15" s="57">
        <f t="shared" si="1"/>
        <v>53.4554914602421</v>
      </c>
      <c r="F15" s="48"/>
    </row>
    <row r="16" customHeight="true" spans="1:6">
      <c r="A16" s="51" t="s">
        <v>168</v>
      </c>
      <c r="B16" s="58" t="s">
        <v>166</v>
      </c>
      <c r="C16" s="58" t="s">
        <v>166</v>
      </c>
      <c r="D16" s="57" t="s">
        <v>166</v>
      </c>
      <c r="F16" s="48"/>
    </row>
    <row r="17" customHeight="true" spans="1:6">
      <c r="A17" s="51" t="s">
        <v>169</v>
      </c>
      <c r="B17" s="58" t="s">
        <v>166</v>
      </c>
      <c r="C17" s="58" t="s">
        <v>166</v>
      </c>
      <c r="D17" s="57" t="s">
        <v>166</v>
      </c>
      <c r="F17" s="48"/>
    </row>
    <row r="18" s="47" customFormat="true" customHeight="true" spans="1:7">
      <c r="A18" s="47" t="s">
        <v>171</v>
      </c>
      <c r="B18" s="60"/>
      <c r="C18" s="60"/>
      <c r="D18" s="61"/>
      <c r="G18" s="64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GDP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2018-03-06T02:31:00Z</dcterms:created>
  <cp:lastPrinted>2023-07-26T07:54:00Z</cp:lastPrinted>
  <dcterms:modified xsi:type="dcterms:W3CDTF">2023-07-27T15:32:55Z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