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2" activeTab="10"/>
  </bookViews>
  <sheets>
    <sheet name="GDP" sheetId="7" r:id="rId1"/>
    <sheet name="农业总产值增加值" sheetId="10" r:id="rId2"/>
    <sheet name="工业一" sheetId="11" r:id="rId3"/>
    <sheet name="工业二" sheetId="12" r:id="rId4"/>
    <sheet name="规上" sheetId="14" r:id="rId5"/>
    <sheet name="工业产量" sheetId="13" r:id="rId6"/>
    <sheet name="固定资产" sheetId="15" r:id="rId7"/>
    <sheet name="批发零售" sheetId="16" r:id="rId8"/>
    <sheet name="住宿餐饮" sheetId="17" r:id="rId9"/>
    <sheet name="零售总额" sheetId="18" r:id="rId10"/>
    <sheet name="财政" sheetId="4" r:id="rId11"/>
    <sheet name="金融" sheetId="5" r:id="rId12"/>
    <sheet name="运输邮电" sheetId="8" r:id="rId13"/>
    <sheet name="人民生活" sheetId="9" r:id="rId14"/>
    <sheet name="价格" sheetId="6" r:id="rId15"/>
  </sheets>
  <calcPr calcId="144525"/>
</workbook>
</file>

<file path=xl/sharedStrings.xml><?xml version="1.0" encoding="utf-8"?>
<sst xmlns="http://schemas.openxmlformats.org/spreadsheetml/2006/main" count="434" uniqueCount="269">
  <si>
    <t>地区生产总值</t>
  </si>
  <si>
    <t>单位：万元</t>
  </si>
  <si>
    <t>指标名称</t>
  </si>
  <si>
    <t>前三季度</t>
  </si>
  <si>
    <t>同期增减%</t>
  </si>
  <si>
    <t xml:space="preserve">  第一产业</t>
  </si>
  <si>
    <t xml:space="preserve">  第二产业</t>
  </si>
  <si>
    <t xml:space="preserve">  第三产业</t>
  </si>
  <si>
    <t>按地区分</t>
  </si>
  <si>
    <t xml:space="preserve">  共和县</t>
  </si>
  <si>
    <t xml:space="preserve">    第一产业</t>
  </si>
  <si>
    <t xml:space="preserve">    第二产业</t>
  </si>
  <si>
    <t xml:space="preserve">    第三产业</t>
  </si>
  <si>
    <t xml:space="preserve">  同德县</t>
  </si>
  <si>
    <t xml:space="preserve">  贵德县</t>
  </si>
  <si>
    <t xml:space="preserve">  兴海县</t>
  </si>
  <si>
    <t xml:space="preserve">  贵南县</t>
  </si>
  <si>
    <t>注：第一产业中不含农林牧渔服务业。</t>
  </si>
  <si>
    <r>
      <rPr>
        <b/>
        <sz val="16"/>
        <rFont val="宋体"/>
        <charset val="134"/>
      </rPr>
      <t>农</t>
    </r>
    <r>
      <rPr>
        <b/>
        <sz val="16"/>
        <rFont val="宋体"/>
        <charset val="134"/>
      </rPr>
      <t>业总产值增加值</t>
    </r>
  </si>
  <si>
    <t>单位：万元、%</t>
  </si>
  <si>
    <t>三季度</t>
  </si>
  <si>
    <t>一、农业总产值</t>
  </si>
  <si>
    <t>4.12</t>
  </si>
  <si>
    <t xml:space="preserve">        共和县</t>
  </si>
  <si>
    <t>4.13</t>
  </si>
  <si>
    <t xml:space="preserve">        同德县</t>
  </si>
  <si>
    <t>4.11</t>
  </si>
  <si>
    <t xml:space="preserve">        贵德县</t>
  </si>
  <si>
    <t xml:space="preserve">        兴海县</t>
  </si>
  <si>
    <t xml:space="preserve">        贵南县</t>
  </si>
  <si>
    <t>二、农业增加值</t>
  </si>
  <si>
    <t xml:space="preserve">      共和县</t>
  </si>
  <si>
    <t xml:space="preserve">      同德县</t>
  </si>
  <si>
    <t xml:space="preserve">      贵德县</t>
  </si>
  <si>
    <t xml:space="preserve">      兴海县</t>
  </si>
  <si>
    <t xml:space="preserve">      贵南县</t>
  </si>
  <si>
    <t>工业生产（一）</t>
  </si>
  <si>
    <t>单位：%</t>
  </si>
  <si>
    <t>2023年1-10月</t>
  </si>
  <si>
    <t>2022年1-10月</t>
  </si>
  <si>
    <t>同比提高、回落(+、-）百分点</t>
  </si>
  <si>
    <t>规模以上工业增加值</t>
  </si>
  <si>
    <r>
      <t xml:space="preserve">    1.</t>
    </r>
    <r>
      <rPr>
        <sz val="12"/>
        <color indexed="8"/>
        <rFont val="宋体"/>
        <charset val="134"/>
      </rPr>
      <t>按地区分</t>
    </r>
  </si>
  <si>
    <r>
      <t xml:space="preserve">    </t>
    </r>
    <r>
      <rPr>
        <sz val="12"/>
        <color indexed="8"/>
        <rFont val="宋体"/>
        <charset val="134"/>
      </rPr>
      <t xml:space="preserve">  兴海县</t>
    </r>
  </si>
  <si>
    <t xml:space="preserve">    2.按行业分</t>
  </si>
  <si>
    <t xml:space="preserve">      轻工业</t>
  </si>
  <si>
    <t xml:space="preserve">      重工业</t>
  </si>
  <si>
    <t xml:space="preserve">      其中：光伏发电</t>
  </si>
  <si>
    <t xml:space="preserve">            风力发电</t>
  </si>
  <si>
    <t xml:space="preserve">    3.按登记注册类型分</t>
  </si>
  <si>
    <t xml:space="preserve">      国有企业</t>
  </si>
  <si>
    <t xml:space="preserve">      股份制企业</t>
  </si>
  <si>
    <t xml:space="preserve">    4.按隶属关系分</t>
  </si>
  <si>
    <t xml:space="preserve">      省属工业企业</t>
  </si>
  <si>
    <t xml:space="preserve">      州属工业企业</t>
  </si>
  <si>
    <r>
      <t>注：绝对数为现价，增加值增长速度以上年为1</t>
    </r>
    <r>
      <rPr>
        <sz val="12"/>
        <color indexed="8"/>
        <rFont val="宋体"/>
        <charset val="134"/>
      </rPr>
      <t>00的可比价格计算。</t>
    </r>
  </si>
  <si>
    <t>工业生产(二）</t>
  </si>
  <si>
    <t>指标</t>
  </si>
  <si>
    <t>2015年1-4月</t>
  </si>
  <si>
    <t>同比提高，回落(+、-）百分点</t>
  </si>
  <si>
    <t>一、规模以上工业总产值</t>
  </si>
  <si>
    <t xml:space="preserve">    1.按行业分</t>
  </si>
  <si>
    <t xml:space="preserve">    2.按登记注册类型分</t>
  </si>
  <si>
    <t xml:space="preserve">    3.按隶属关系分</t>
  </si>
  <si>
    <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省属工业企业</t>
    </r>
  </si>
  <si>
    <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州属工业企业</t>
    </r>
  </si>
  <si>
    <t>二、规模以上工业产销率（%）</t>
  </si>
  <si>
    <r>
      <t xml:space="preserve">   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其中：轻工业</t>
    </r>
  </si>
  <si>
    <r>
      <t xml:space="preserve">         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重工业</t>
    </r>
  </si>
  <si>
    <r>
      <t xml:space="preserve">   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其中：国有企业</t>
    </r>
  </si>
  <si>
    <t xml:space="preserve"> 股份制企业</t>
  </si>
  <si>
    <t>规模以上工业企业经济效益</t>
  </si>
  <si>
    <t>单位：户、万元</t>
  </si>
  <si>
    <t>1-10月</t>
  </si>
  <si>
    <t>1-9月</t>
  </si>
  <si>
    <t>同期</t>
  </si>
  <si>
    <t>企业单位数</t>
  </si>
  <si>
    <t xml:space="preserve">  #亏损企业户数</t>
  </si>
  <si>
    <t>亏损面（%）</t>
  </si>
  <si>
    <t>资产总计</t>
  </si>
  <si>
    <t>负债合计</t>
  </si>
  <si>
    <t>主营业务收入</t>
  </si>
  <si>
    <t>营业收入</t>
  </si>
  <si>
    <t>主营业务成本</t>
  </si>
  <si>
    <t>营业成本</t>
  </si>
  <si>
    <t>主营业务税金及附加</t>
  </si>
  <si>
    <t>税金及附加</t>
  </si>
  <si>
    <t>销售费用</t>
  </si>
  <si>
    <t>管理费用</t>
  </si>
  <si>
    <t>财务费用</t>
  </si>
  <si>
    <t>应交增值税</t>
  </si>
  <si>
    <t>利润总额</t>
  </si>
  <si>
    <t xml:space="preserve">  按地区分</t>
  </si>
  <si>
    <t xml:space="preserve">    共 和 县</t>
  </si>
  <si>
    <t xml:space="preserve">    贵 德 县</t>
  </si>
  <si>
    <t xml:space="preserve">    贵 德县</t>
  </si>
  <si>
    <t xml:space="preserve">    兴 海 县</t>
  </si>
  <si>
    <t xml:space="preserve"> *亏损企业亏损额</t>
  </si>
  <si>
    <t>注：1.以上数据不包含龙羊电厂、拉西瓦电站、班多电站、电力局、茶卡风电一期和共和光伏特许权项目等6家企业数据。</t>
  </si>
  <si>
    <t>注：以上数据不包含龙羊电厂、拉西瓦电站、班多电站、电力局、茶卡风电项目和共和光伏特许权项目等6家企业数据。</t>
  </si>
  <si>
    <t xml:space="preserve">    2.同期增减以同口径计算。</t>
  </si>
  <si>
    <t>主要工业产品产量</t>
  </si>
  <si>
    <t>单位</t>
  </si>
  <si>
    <t>共和</t>
  </si>
  <si>
    <t>同德</t>
  </si>
  <si>
    <t>贵德</t>
  </si>
  <si>
    <t>兴海</t>
  </si>
  <si>
    <t>贵南</t>
  </si>
  <si>
    <t>海南州</t>
  </si>
  <si>
    <t>总</t>
  </si>
  <si>
    <t>发电量</t>
  </si>
  <si>
    <t>亿千瓦时</t>
  </si>
  <si>
    <t>牛奶</t>
  </si>
  <si>
    <t>吨</t>
  </si>
  <si>
    <t>酸奶</t>
  </si>
  <si>
    <t>饲料</t>
  </si>
  <si>
    <t>冷冻水产品</t>
  </si>
  <si>
    <t>化学药品原药</t>
  </si>
  <si>
    <t>酒</t>
  </si>
  <si>
    <t>鲜、冷藏肉</t>
  </si>
  <si>
    <t>有机肥</t>
  </si>
  <si>
    <t>水泥</t>
  </si>
  <si>
    <t>水泥熟料</t>
  </si>
  <si>
    <t>商品混凝土</t>
  </si>
  <si>
    <t>立方米</t>
  </si>
  <si>
    <t>塑料管制品</t>
  </si>
  <si>
    <t>自来水</t>
  </si>
  <si>
    <t>纯净水</t>
  </si>
  <si>
    <t xml:space="preserve">注：1.“-”表示该指标当期无此数据；2.1-3月、1-6月、1-9月为全部工业主要产品产量，其余月份为规上工业主要产品产量。
 </t>
  </si>
  <si>
    <r>
      <t>2022</t>
    </r>
    <r>
      <rPr>
        <sz val="12"/>
        <color indexed="8"/>
        <rFont val="宋体"/>
        <charset val="134"/>
      </rPr>
      <t>发电量同口径</t>
    </r>
  </si>
  <si>
    <t>固定资产投资</t>
  </si>
  <si>
    <t>全社会固定资产投资</t>
  </si>
  <si>
    <t>#民间投资</t>
  </si>
  <si>
    <t>一、按投资类型分</t>
  </si>
  <si>
    <t xml:space="preserve">       项目投资</t>
  </si>
  <si>
    <t>#500-5000万元</t>
  </si>
  <si>
    <t xml:space="preserve">  #5000万元及以上</t>
  </si>
  <si>
    <t xml:space="preserve">       房地产开发投资</t>
  </si>
  <si>
    <t>二、按产业分</t>
  </si>
  <si>
    <t>第一产业投资</t>
  </si>
  <si>
    <t>第二产业投资</t>
  </si>
  <si>
    <t xml:space="preserve">   #工业投资</t>
  </si>
  <si>
    <t>第三产业投资</t>
  </si>
  <si>
    <t>三、按地区分</t>
  </si>
  <si>
    <t>共和县</t>
  </si>
  <si>
    <t>同德县</t>
  </si>
  <si>
    <t>贵德县</t>
  </si>
  <si>
    <t>兴海县</t>
  </si>
  <si>
    <t>贵南县</t>
  </si>
  <si>
    <t>注：1.统计范围为各种登记注册类型的法人单位、个体经营户、其他单位进行的计划总投资500万元及以上项目投资情况，不包括农户投资。</t>
  </si>
  <si>
    <t>海南州限额以上批发和零售业商品销售情况表</t>
  </si>
  <si>
    <t>上年同期</t>
  </si>
  <si>
    <t>一、商品销售额</t>
  </si>
  <si>
    <t xml:space="preserve">  1.按行业分</t>
  </si>
  <si>
    <t xml:space="preserve">    批发业</t>
  </si>
  <si>
    <t xml:space="preserve">    零售业</t>
  </si>
  <si>
    <t xml:space="preserve">  2.按地区分</t>
  </si>
  <si>
    <t xml:space="preserve">    共和县</t>
  </si>
  <si>
    <t xml:space="preserve">    同德县</t>
  </si>
  <si>
    <t>-</t>
  </si>
  <si>
    <t xml:space="preserve">    贵德县</t>
  </si>
  <si>
    <t xml:space="preserve">    兴海县</t>
  </si>
  <si>
    <t xml:space="preserve">    贵南县</t>
  </si>
  <si>
    <t>二、商品零售额</t>
  </si>
  <si>
    <t>注：“-”表示该指标当期无此数据</t>
  </si>
  <si>
    <t>海南州限额以上住宿餐饮业经营情况表</t>
  </si>
  <si>
    <t>营  业  额</t>
  </si>
  <si>
    <t xml:space="preserve">    住宿业</t>
  </si>
  <si>
    <t xml:space="preserve">     #客房收入</t>
  </si>
  <si>
    <t xml:space="preserve">      餐费收入</t>
  </si>
  <si>
    <t xml:space="preserve">      商品销售额</t>
  </si>
  <si>
    <t xml:space="preserve">      其他收入</t>
  </si>
  <si>
    <t xml:space="preserve">    餐饮业</t>
  </si>
  <si>
    <t>社会消费品零售总额</t>
  </si>
  <si>
    <t xml:space="preserve">                                                    单位：万元</t>
  </si>
  <si>
    <t>一、按销售单位所在地分</t>
  </si>
  <si>
    <t>1、城镇</t>
  </si>
  <si>
    <t>2、乡村</t>
  </si>
  <si>
    <t>二、按行业分</t>
  </si>
  <si>
    <t>1、批发业</t>
  </si>
  <si>
    <t>限额以上企业</t>
  </si>
  <si>
    <t>限额以下企业和个体户</t>
  </si>
  <si>
    <t>2、零售业</t>
  </si>
  <si>
    <t>3、住宿业</t>
  </si>
  <si>
    <t>4、餐饮业</t>
  </si>
  <si>
    <t>财政</t>
  </si>
  <si>
    <t>一、公共财政预算收入</t>
  </si>
  <si>
    <t xml:space="preserve">   （一）按地区分</t>
  </si>
  <si>
    <t xml:space="preserve">    1.州本级</t>
  </si>
  <si>
    <t xml:space="preserve">    2.共和县</t>
  </si>
  <si>
    <t xml:space="preserve">    3.同德县</t>
  </si>
  <si>
    <t xml:space="preserve">    4.贵德县</t>
  </si>
  <si>
    <t xml:space="preserve">    5.兴海县</t>
  </si>
  <si>
    <t xml:space="preserve">    6.贵南县</t>
  </si>
  <si>
    <t xml:space="preserve">   （二）按税种分</t>
  </si>
  <si>
    <t xml:space="preserve">    1.税收收入</t>
  </si>
  <si>
    <t xml:space="preserve">           增值税</t>
  </si>
  <si>
    <t xml:space="preserve">           企业所得税</t>
  </si>
  <si>
    <t xml:space="preserve">           个人所得税</t>
  </si>
  <si>
    <t xml:space="preserve">           资源税</t>
  </si>
  <si>
    <t xml:space="preserve">           城市维护建设税</t>
  </si>
  <si>
    <t xml:space="preserve">           房产税</t>
  </si>
  <si>
    <t xml:space="preserve">           印花税</t>
  </si>
  <si>
    <t xml:space="preserve">           土地增值税</t>
  </si>
  <si>
    <t xml:space="preserve">           车船税</t>
  </si>
  <si>
    <t xml:space="preserve">           耕地占用税</t>
  </si>
  <si>
    <t xml:space="preserve">           契税</t>
  </si>
  <si>
    <t xml:space="preserve">    2.非税收入</t>
  </si>
  <si>
    <t>二、公共财政预算支出</t>
  </si>
  <si>
    <t>金融</t>
  </si>
  <si>
    <t>10月末</t>
  </si>
  <si>
    <t>金融机构各项存款余额</t>
  </si>
  <si>
    <t>（一）按地区分</t>
  </si>
  <si>
    <t xml:space="preserve">     共和县</t>
  </si>
  <si>
    <t xml:space="preserve">     同德县</t>
  </si>
  <si>
    <t xml:space="preserve">     贵德县</t>
  </si>
  <si>
    <t xml:space="preserve">     兴海县</t>
  </si>
  <si>
    <t xml:space="preserve">     贵南县</t>
  </si>
  <si>
    <t>（二）按存款来源分</t>
  </si>
  <si>
    <t xml:space="preserve">    1.非金融企业存款</t>
  </si>
  <si>
    <t xml:space="preserve">    2.住户存款</t>
  </si>
  <si>
    <t xml:space="preserve">    3.财政性存款</t>
  </si>
  <si>
    <t xml:space="preserve">    4.机关团体存款</t>
  </si>
  <si>
    <t xml:space="preserve">    5.非银行业金融机构存款</t>
  </si>
  <si>
    <t>金融机构各项贷款余额</t>
  </si>
  <si>
    <t>（二）按贷款类别分</t>
  </si>
  <si>
    <t xml:space="preserve">    1.非金融企业及机关团体贷款</t>
  </si>
  <si>
    <t xml:space="preserve">    其中：短期贷款</t>
  </si>
  <si>
    <t xml:space="preserve">         中长期贷款</t>
  </si>
  <si>
    <t xml:space="preserve">         票据融资</t>
  </si>
  <si>
    <t xml:space="preserve">    2.住户贷款</t>
  </si>
  <si>
    <t>运输和邮电</t>
  </si>
  <si>
    <t>公路货物运输量</t>
  </si>
  <si>
    <t>万吨</t>
  </si>
  <si>
    <t>公路货运周转量</t>
  </si>
  <si>
    <t>万吨公里</t>
  </si>
  <si>
    <t>公路客运量</t>
  </si>
  <si>
    <t>万人（次）</t>
  </si>
  <si>
    <t>公路客运周转量</t>
  </si>
  <si>
    <t>万人公里</t>
  </si>
  <si>
    <t>邮政业务量</t>
  </si>
  <si>
    <t>万元</t>
  </si>
  <si>
    <t>通讯营业收入合计</t>
  </si>
  <si>
    <t>人民生活</t>
  </si>
  <si>
    <t>单位：元</t>
  </si>
  <si>
    <t>一、全体居民人均可支配收入</t>
  </si>
  <si>
    <t xml:space="preserve">   共和县</t>
  </si>
  <si>
    <t xml:space="preserve">   同德县</t>
  </si>
  <si>
    <t xml:space="preserve">   贵德县</t>
  </si>
  <si>
    <t xml:space="preserve">   兴海县</t>
  </si>
  <si>
    <t xml:space="preserve">   贵南县</t>
  </si>
  <si>
    <t>二、城镇居民人均可支配收入</t>
  </si>
  <si>
    <t>三、农村居民人均可支配收入</t>
  </si>
  <si>
    <t>四、全体居民人均生活消费支出</t>
  </si>
  <si>
    <t>五、城镇居民人均生活消费支出</t>
  </si>
  <si>
    <t>六、农村居民人均生活消费支出</t>
  </si>
  <si>
    <t>价格指数</t>
  </si>
  <si>
    <t>（10月）</t>
  </si>
  <si>
    <t>同期比
（上年同月=100）</t>
  </si>
  <si>
    <t>累计比
（上年同期=100）</t>
  </si>
  <si>
    <t>居民消费价格指数</t>
  </si>
  <si>
    <t>其中：食品烟酒</t>
  </si>
  <si>
    <t xml:space="preserve">     衣    着</t>
  </si>
  <si>
    <t xml:space="preserve">     居    住</t>
  </si>
  <si>
    <t xml:space="preserve">     生活用品及服务</t>
  </si>
  <si>
    <t xml:space="preserve">     交通和通讯</t>
  </si>
  <si>
    <t xml:space="preserve">    教育文化和娱乐</t>
  </si>
  <si>
    <t xml:space="preserve">    医疗保健</t>
  </si>
  <si>
    <t xml:space="preserve">    其他用品和服务</t>
  </si>
</sst>
</file>

<file path=xl/styles.xml><?xml version="1.0" encoding="utf-8"?>
<styleSheet xmlns="http://schemas.openxmlformats.org/spreadsheetml/2006/main">
  <numFmts count="11">
    <numFmt numFmtId="176" formatCode="0.00_);[Red]\(0.00\)"/>
    <numFmt numFmtId="177" formatCode="#,##0_ "/>
    <numFmt numFmtId="178" formatCode="0_ "/>
    <numFmt numFmtId="44" formatCode="_ &quot;￥&quot;* #,##0.00_ ;_ &quot;￥&quot;* \-#,##0.00_ ;_ &quot;￥&quot;* &quot;-&quot;??_ ;_ @_ "/>
    <numFmt numFmtId="179" formatCode="0.00_ "/>
    <numFmt numFmtId="43" formatCode="_ * #,##0.00_ ;_ * \-#,##0.00_ ;_ * &quot;-&quot;??_ ;_ @_ "/>
    <numFmt numFmtId="180" formatCode="0.0"/>
    <numFmt numFmtId="41" formatCode="_ * #,##0_ ;_ * \-#,##0_ ;_ * &quot;-&quot;_ ;_ @_ "/>
    <numFmt numFmtId="42" formatCode="_ &quot;￥&quot;* #,##0_ ;_ &quot;￥&quot;* \-#,##0_ ;_ &quot;￥&quot;* &quot;-&quot;_ ;_ @_ "/>
    <numFmt numFmtId="181" formatCode="0.0_ "/>
    <numFmt numFmtId="182" formatCode="0.0_);[Red]\(0.0\)"/>
  </numFmts>
  <fonts count="4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12"/>
      <color indexed="8"/>
      <name val="Times New Roman"/>
      <family val="1"/>
      <charset val="0"/>
    </font>
    <font>
      <sz val="11"/>
      <color indexed="8"/>
      <name val="Times New Roman"/>
      <family val="1"/>
      <charset val="0"/>
    </font>
    <font>
      <b/>
      <sz val="12"/>
      <color indexed="8"/>
      <name val="宋体"/>
      <charset val="134"/>
    </font>
    <font>
      <sz val="11"/>
      <color rgb="FF000000"/>
      <name val="宋体"/>
      <charset val="134"/>
    </font>
    <font>
      <sz val="12"/>
      <color rgb="FF000000"/>
      <name val="Times New Roman"/>
      <family val="1"/>
      <charset val="0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 style="thin">
        <color auto="true"/>
      </top>
      <bottom style="medium">
        <color auto="true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auto="true"/>
      </left>
      <right style="thin">
        <color auto="true"/>
      </right>
      <top/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 style="thin">
        <color indexed="8"/>
      </bottom>
      <diagonal/>
    </border>
    <border>
      <left/>
      <right style="thin">
        <color auto="true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8" fillId="19" borderId="0" applyNumberFormat="false" applyBorder="false" applyAlignment="false" applyProtection="false">
      <alignment vertical="center"/>
    </xf>
    <xf numFmtId="0" fontId="27" fillId="13" borderId="0" applyNumberFormat="false" applyBorder="false" applyAlignment="false" applyProtection="false">
      <alignment vertical="center"/>
    </xf>
    <xf numFmtId="0" fontId="36" fillId="20" borderId="31" applyNumberFormat="false" applyAlignment="false" applyProtection="false">
      <alignment vertical="center"/>
    </xf>
    <xf numFmtId="0" fontId="33" fillId="16" borderId="29" applyNumberFormat="false" applyAlignment="false" applyProtection="false">
      <alignment vertical="center"/>
    </xf>
    <xf numFmtId="0" fontId="34" fillId="17" borderId="0" applyNumberFormat="false" applyBorder="false" applyAlignment="false" applyProtection="false">
      <alignment vertical="center"/>
    </xf>
    <xf numFmtId="0" fontId="35" fillId="0" borderId="30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9" fillId="0" borderId="30" applyNumberFormat="false" applyFill="false" applyAlignment="false" applyProtection="false">
      <alignment vertical="center"/>
    </xf>
    <xf numFmtId="0" fontId="27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7" fillId="11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8" fillId="12" borderId="0" applyNumberFormat="false" applyBorder="false" applyAlignment="false" applyProtection="false">
      <alignment vertical="center"/>
    </xf>
    <xf numFmtId="0" fontId="31" fillId="0" borderId="28" applyNumberFormat="false" applyFill="false" applyAlignment="false" applyProtection="false">
      <alignment vertical="center"/>
    </xf>
    <xf numFmtId="0" fontId="41" fillId="0" borderId="33" applyNumberFormat="false" applyFill="false" applyAlignment="false" applyProtection="false">
      <alignment vertical="center"/>
    </xf>
    <xf numFmtId="0" fontId="27" fillId="8" borderId="0" applyNumberFormat="false" applyBorder="false" applyAlignment="false" applyProtection="false">
      <alignment vertical="center"/>
    </xf>
    <xf numFmtId="0" fontId="27" fillId="14" borderId="0" applyNumberFormat="false" applyBorder="false" applyAlignment="false" applyProtection="false">
      <alignment vertical="center"/>
    </xf>
    <xf numFmtId="0" fontId="28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40" fillId="0" borderId="32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0" fillId="26" borderId="34" applyNumberFormat="false" applyFont="false" applyAlignment="false" applyProtection="false">
      <alignment vertical="center"/>
    </xf>
    <xf numFmtId="0" fontId="28" fillId="27" borderId="0" applyNumberFormat="false" applyBorder="false" applyAlignment="false" applyProtection="false">
      <alignment vertical="center"/>
    </xf>
    <xf numFmtId="0" fontId="43" fillId="28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44" fillId="30" borderId="0" applyNumberFormat="false" applyBorder="false" applyAlignment="false" applyProtection="false">
      <alignment vertical="center"/>
    </xf>
    <xf numFmtId="0" fontId="45" fillId="20" borderId="27" applyNumberFormat="false" applyAlignment="false" applyProtection="false">
      <alignment vertical="center"/>
    </xf>
    <xf numFmtId="0" fontId="28" fillId="18" borderId="0" applyNumberFormat="false" applyBorder="false" applyAlignment="false" applyProtection="false">
      <alignment vertical="center"/>
    </xf>
    <xf numFmtId="0" fontId="28" fillId="31" borderId="0" applyNumberFormat="false" applyBorder="false" applyAlignment="false" applyProtection="false">
      <alignment vertical="center"/>
    </xf>
    <xf numFmtId="0" fontId="28" fillId="32" borderId="0" applyNumberFormat="false" applyBorder="false" applyAlignment="false" applyProtection="false">
      <alignment vertical="center"/>
    </xf>
    <xf numFmtId="0" fontId="28" fillId="10" borderId="0" applyNumberFormat="false" applyBorder="false" applyAlignment="false" applyProtection="false">
      <alignment vertical="center"/>
    </xf>
    <xf numFmtId="0" fontId="28" fillId="7" borderId="0" applyNumberFormat="false" applyBorder="false" applyAlignment="false" applyProtection="false">
      <alignment vertical="center"/>
    </xf>
    <xf numFmtId="0" fontId="4" fillId="0" borderId="0"/>
    <xf numFmtId="9" fontId="0" fillId="0" borderId="0" applyFont="false" applyFill="false" applyBorder="false" applyAlignment="false" applyProtection="false">
      <alignment vertical="center"/>
    </xf>
    <xf numFmtId="0" fontId="28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8" fillId="23" borderId="0" applyNumberFormat="false" applyBorder="false" applyAlignment="false" applyProtection="false">
      <alignment vertical="center"/>
    </xf>
    <xf numFmtId="0" fontId="27" fillId="33" borderId="0" applyNumberFormat="false" applyBorder="false" applyAlignment="false" applyProtection="false">
      <alignment vertical="center"/>
    </xf>
    <xf numFmtId="0" fontId="29" fillId="6" borderId="27" applyNumberFormat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28" fillId="4" borderId="0" applyNumberFormat="false" applyBorder="false" applyAlignment="false" applyProtection="false">
      <alignment vertical="center"/>
    </xf>
    <xf numFmtId="0" fontId="27" fillId="3" borderId="0" applyNumberFormat="false" applyBorder="false" applyAlignment="false" applyProtection="false">
      <alignment vertical="center"/>
    </xf>
  </cellStyleXfs>
  <cellXfs count="237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0" fillId="0" borderId="1" xfId="0" applyBorder="true" applyAlignment="true">
      <alignment horizontal="right" vertical="center"/>
    </xf>
    <xf numFmtId="0" fontId="2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0" fillId="0" borderId="2" xfId="0" applyBorder="true">
      <alignment vertical="center"/>
    </xf>
    <xf numFmtId="181" fontId="0" fillId="0" borderId="3" xfId="0" applyNumberFormat="true" applyBorder="true">
      <alignment vertical="center"/>
    </xf>
    <xf numFmtId="181" fontId="0" fillId="0" borderId="4" xfId="0" applyNumberFormat="true" applyBorder="true">
      <alignment vertical="center"/>
    </xf>
    <xf numFmtId="0" fontId="2" fillId="0" borderId="3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0" fillId="0" borderId="3" xfId="0" applyBorder="true">
      <alignment vertical="center"/>
    </xf>
    <xf numFmtId="182" fontId="0" fillId="0" borderId="4" xfId="0" applyNumberFormat="true" applyBorder="true">
      <alignment vertical="center"/>
    </xf>
    <xf numFmtId="0" fontId="0" fillId="0" borderId="2" xfId="0" applyFill="true" applyBorder="true">
      <alignment vertical="center"/>
    </xf>
    <xf numFmtId="180" fontId="0" fillId="0" borderId="4" xfId="0" applyNumberFormat="true" applyBorder="true" applyAlignment="true">
      <alignment horizontal="right" vertical="center"/>
    </xf>
    <xf numFmtId="0" fontId="0" fillId="0" borderId="4" xfId="0" applyBorder="true" applyAlignment="true">
      <alignment horizontal="right" vertical="center"/>
    </xf>
    <xf numFmtId="181" fontId="0" fillId="0" borderId="4" xfId="0" applyNumberFormat="true" applyBorder="true" applyAlignment="true">
      <alignment horizontal="right" vertical="center"/>
    </xf>
    <xf numFmtId="0" fontId="0" fillId="0" borderId="4" xfId="0" applyBorder="true">
      <alignment vertical="center"/>
    </xf>
    <xf numFmtId="0" fontId="0" fillId="2" borderId="3" xfId="0" applyFill="true" applyBorder="true">
      <alignment vertical="center"/>
    </xf>
    <xf numFmtId="0" fontId="0" fillId="2" borderId="4" xfId="0" applyFill="true" applyBorder="true">
      <alignment vertical="center"/>
    </xf>
    <xf numFmtId="0" fontId="3" fillId="0" borderId="2" xfId="0" applyFont="true" applyBorder="true">
      <alignment vertical="center"/>
    </xf>
    <xf numFmtId="0" fontId="0" fillId="0" borderId="5" xfId="0" applyFill="true" applyBorder="true">
      <alignment vertical="center"/>
    </xf>
    <xf numFmtId="0" fontId="0" fillId="0" borderId="5" xfId="0" applyBorder="true">
      <alignment vertical="center"/>
    </xf>
    <xf numFmtId="181" fontId="0" fillId="2" borderId="4" xfId="0" applyNumberFormat="true" applyFill="true" applyBorder="true">
      <alignment vertical="center"/>
    </xf>
    <xf numFmtId="0" fontId="4" fillId="0" borderId="0" xfId="0" applyFont="true" applyFill="true" applyBorder="true" applyAlignment="true">
      <alignment vertical="center"/>
    </xf>
    <xf numFmtId="182" fontId="4" fillId="0" borderId="0" xfId="0" applyNumberFormat="true" applyFont="true" applyFill="true" applyBorder="true" applyAlignment="true">
      <alignment vertical="center"/>
    </xf>
    <xf numFmtId="0" fontId="5" fillId="0" borderId="0" xfId="40" applyFont="true" applyAlignment="true">
      <alignment horizontal="center"/>
    </xf>
    <xf numFmtId="0" fontId="4" fillId="0" borderId="0" xfId="40" applyAlignment="true">
      <alignment horizontal="center"/>
    </xf>
    <xf numFmtId="0" fontId="4" fillId="0" borderId="2" xfId="40" applyBorder="true" applyAlignment="true">
      <alignment horizontal="center" vertical="center"/>
    </xf>
    <xf numFmtId="0" fontId="4" fillId="0" borderId="6" xfId="40" applyFont="true" applyBorder="true" applyAlignment="true">
      <alignment horizontal="center" vertical="center"/>
    </xf>
    <xf numFmtId="182" fontId="4" fillId="0" borderId="6" xfId="40" applyNumberFormat="true" applyFont="true" applyBorder="true" applyAlignment="true">
      <alignment horizontal="center" vertical="center"/>
    </xf>
    <xf numFmtId="0" fontId="4" fillId="0" borderId="4" xfId="40" applyBorder="true" applyAlignment="true">
      <alignment horizontal="center" vertical="center"/>
    </xf>
    <xf numFmtId="0" fontId="4" fillId="0" borderId="7" xfId="40" applyBorder="true" applyAlignment="true">
      <alignment horizontal="center" vertical="center"/>
    </xf>
    <xf numFmtId="182" fontId="4" fillId="0" borderId="7" xfId="40" applyNumberFormat="true" applyFont="true" applyBorder="true" applyAlignment="true">
      <alignment horizontal="center" vertical="center"/>
    </xf>
    <xf numFmtId="0" fontId="4" fillId="0" borderId="2" xfId="40" applyBorder="true"/>
    <xf numFmtId="181" fontId="4" fillId="0" borderId="3" xfId="40" applyNumberFormat="true" applyBorder="true" applyAlignment="true">
      <alignment horizontal="center"/>
    </xf>
    <xf numFmtId="182" fontId="4" fillId="0" borderId="4" xfId="40" applyNumberFormat="true" applyBorder="true" applyAlignment="true">
      <alignment horizontal="center"/>
    </xf>
    <xf numFmtId="181" fontId="4" fillId="0" borderId="4" xfId="40" applyNumberFormat="true" applyBorder="true" applyAlignment="true">
      <alignment horizontal="center"/>
    </xf>
    <xf numFmtId="0" fontId="4" fillId="0" borderId="3" xfId="40" applyBorder="true"/>
    <xf numFmtId="182" fontId="4" fillId="0" borderId="4" xfId="40" applyNumberFormat="true" applyBorder="true"/>
    <xf numFmtId="182" fontId="4" fillId="0" borderId="4" xfId="40" applyNumberFormat="true" applyFont="true" applyBorder="true" applyAlignment="true">
      <alignment horizontal="center"/>
    </xf>
    <xf numFmtId="182" fontId="4" fillId="0" borderId="3" xfId="40" applyNumberFormat="true" applyBorder="true" applyAlignment="true">
      <alignment horizontal="center"/>
    </xf>
    <xf numFmtId="182" fontId="4" fillId="0" borderId="3" xfId="40" applyNumberFormat="true" applyBorder="true" applyAlignment="true">
      <alignment horizontal="center" vertical="center"/>
    </xf>
    <xf numFmtId="182" fontId="4" fillId="0" borderId="4" xfId="40" applyNumberFormat="true" applyBorder="true" applyAlignment="true">
      <alignment horizontal="center" vertical="center"/>
    </xf>
    <xf numFmtId="0" fontId="4" fillId="0" borderId="3" xfId="40" applyBorder="true" applyAlignment="true">
      <alignment horizontal="center" vertical="center"/>
    </xf>
    <xf numFmtId="181" fontId="4" fillId="0" borderId="3" xfId="40" applyNumberFormat="true" applyBorder="true" applyAlignment="true">
      <alignment horizontal="center" vertical="center"/>
    </xf>
    <xf numFmtId="181" fontId="4" fillId="0" borderId="0" xfId="0" applyNumberFormat="true" applyFont="true" applyFill="true" applyBorder="true" applyAlignment="true">
      <alignment vertical="center"/>
    </xf>
    <xf numFmtId="0" fontId="6" fillId="0" borderId="0" xfId="0" applyFont="true" applyFill="true" applyBorder="true" applyAlignment="true">
      <alignment vertical="center"/>
    </xf>
    <xf numFmtId="179" fontId="4" fillId="0" borderId="0" xfId="0" applyNumberFormat="true" applyFont="true" applyFill="true" applyBorder="true" applyAlignment="true">
      <alignment vertical="center"/>
    </xf>
    <xf numFmtId="0" fontId="7" fillId="0" borderId="0" xfId="0" applyFont="true" applyFill="true" applyBorder="true" applyAlignment="true">
      <alignment horizontal="center" vertical="center"/>
    </xf>
    <xf numFmtId="181" fontId="4" fillId="0" borderId="1" xfId="0" applyNumberFormat="true" applyFont="true" applyFill="true" applyBorder="true" applyAlignment="true">
      <alignment horizontal="right" vertical="center"/>
    </xf>
    <xf numFmtId="0" fontId="4" fillId="0" borderId="2" xfId="0" applyFont="true" applyFill="true" applyBorder="true" applyAlignment="true">
      <alignment vertical="center"/>
    </xf>
    <xf numFmtId="181" fontId="4" fillId="0" borderId="3" xfId="0" applyNumberFormat="true" applyFont="true" applyFill="true" applyBorder="true" applyAlignment="true">
      <alignment horizontal="center" vertical="center"/>
    </xf>
    <xf numFmtId="182" fontId="4" fillId="0" borderId="3" xfId="0" applyNumberFormat="true" applyFont="true" applyFill="true" applyBorder="true" applyAlignment="true">
      <alignment horizontal="center" vertical="center"/>
    </xf>
    <xf numFmtId="181" fontId="4" fillId="0" borderId="4" xfId="0" applyNumberFormat="true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182" fontId="8" fillId="0" borderId="3" xfId="0" applyNumberFormat="true" applyFont="true" applyFill="true" applyBorder="true" applyAlignment="true">
      <alignment horizontal="right" vertical="center"/>
    </xf>
    <xf numFmtId="181" fontId="8" fillId="0" borderId="4" xfId="0" applyNumberFormat="true" applyFont="true" applyFill="true" applyBorder="true" applyAlignment="true">
      <alignment horizontal="right" vertical="center"/>
    </xf>
    <xf numFmtId="182" fontId="4" fillId="0" borderId="3" xfId="0" applyNumberFormat="true" applyFont="true" applyFill="true" applyBorder="true" applyAlignment="true">
      <alignment horizontal="right" vertical="center"/>
    </xf>
    <xf numFmtId="182" fontId="4" fillId="0" borderId="4" xfId="0" applyNumberFormat="true" applyFont="true" applyFill="true" applyBorder="true" applyAlignment="true">
      <alignment horizontal="right" vertical="center"/>
    </xf>
    <xf numFmtId="182" fontId="6" fillId="0" borderId="0" xfId="0" applyNumberFormat="true" applyFont="true" applyFill="true" applyBorder="true" applyAlignment="true">
      <alignment vertical="center"/>
    </xf>
    <xf numFmtId="181" fontId="6" fillId="0" borderId="0" xfId="0" applyNumberFormat="true" applyFont="true" applyFill="true" applyBorder="true" applyAlignment="true">
      <alignment vertical="center"/>
    </xf>
    <xf numFmtId="0" fontId="9" fillId="0" borderId="0" xfId="0" applyFont="true" applyFill="true" applyBorder="true" applyAlignment="true">
      <alignment vertical="center"/>
    </xf>
    <xf numFmtId="179" fontId="9" fillId="0" borderId="0" xfId="0" applyNumberFormat="true" applyFont="true" applyFill="true" applyBorder="true" applyAlignment="true">
      <alignment vertical="center"/>
    </xf>
    <xf numFmtId="179" fontId="6" fillId="0" borderId="0" xfId="0" applyNumberFormat="true" applyFont="true" applyFill="true" applyBorder="true" applyAlignment="true">
      <alignment vertical="center"/>
    </xf>
    <xf numFmtId="0" fontId="8" fillId="0" borderId="2" xfId="0" applyFont="true" applyFill="true" applyBorder="true" applyAlignment="true">
      <alignment vertical="center"/>
    </xf>
    <xf numFmtId="181" fontId="8" fillId="0" borderId="3" xfId="0" applyNumberFormat="true" applyFont="true" applyFill="true" applyBorder="true" applyAlignment="true">
      <alignment horizontal="right" vertical="center"/>
    </xf>
    <xf numFmtId="181" fontId="8" fillId="0" borderId="4" xfId="0" applyNumberFormat="true" applyFont="true" applyFill="true" applyBorder="true" applyAlignment="true">
      <alignment vertical="center"/>
    </xf>
    <xf numFmtId="181" fontId="4" fillId="0" borderId="3" xfId="0" applyNumberFormat="true" applyFont="true" applyFill="true" applyBorder="true" applyAlignment="true">
      <alignment vertical="center"/>
    </xf>
    <xf numFmtId="181" fontId="10" fillId="0" borderId="3" xfId="0" applyNumberFormat="true" applyFont="true" applyFill="true" applyBorder="true" applyAlignment="true">
      <alignment vertical="center"/>
    </xf>
    <xf numFmtId="181" fontId="4" fillId="0" borderId="3" xfId="0" applyNumberFormat="true" applyFont="true" applyFill="true" applyBorder="true" applyAlignment="true">
      <alignment horizontal="right" vertical="center"/>
    </xf>
    <xf numFmtId="181" fontId="8" fillId="0" borderId="3" xfId="0" applyNumberFormat="true" applyFont="true" applyFill="true" applyBorder="true" applyAlignment="true">
      <alignment vertical="center"/>
    </xf>
    <xf numFmtId="181" fontId="4" fillId="0" borderId="4" xfId="0" applyNumberFormat="true" applyFont="true" applyFill="true" applyBorder="true" applyAlignment="true">
      <alignment horizontal="right" vertical="center"/>
    </xf>
    <xf numFmtId="0" fontId="11" fillId="0" borderId="0" xfId="0" applyFont="true" applyFill="true" applyBorder="true" applyAlignment="true">
      <alignment vertical="center"/>
    </xf>
    <xf numFmtId="181" fontId="11" fillId="0" borderId="0" xfId="0" applyNumberFormat="true" applyFont="true" applyFill="true" applyBorder="true" applyAlignment="true">
      <alignment vertical="center"/>
    </xf>
    <xf numFmtId="0" fontId="12" fillId="0" borderId="0" xfId="0" applyFont="true" applyFill="true" applyBorder="true" applyAlignment="true">
      <alignment horizontal="center"/>
    </xf>
    <xf numFmtId="181" fontId="12" fillId="0" borderId="0" xfId="0" applyNumberFormat="true" applyFont="true" applyFill="true" applyBorder="true" applyAlignment="true">
      <alignment horizontal="center"/>
    </xf>
    <xf numFmtId="0" fontId="13" fillId="0" borderId="8" xfId="0" applyFont="true" applyFill="true" applyBorder="true" applyAlignment="true">
      <alignment horizontal="center" vertical="center"/>
    </xf>
    <xf numFmtId="181" fontId="13" fillId="0" borderId="9" xfId="0" applyNumberFormat="true" applyFont="true" applyFill="true" applyBorder="true" applyAlignment="true">
      <alignment horizontal="center" vertical="center" wrapText="true"/>
    </xf>
    <xf numFmtId="0" fontId="14" fillId="0" borderId="2" xfId="0" applyFont="true" applyFill="true" applyBorder="true" applyAlignment="true">
      <alignment horizontal="center"/>
    </xf>
    <xf numFmtId="181" fontId="14" fillId="0" borderId="4" xfId="0" applyNumberFormat="true" applyFont="true" applyFill="true" applyBorder="true" applyAlignment="true">
      <alignment horizontal="right" vertical="center" wrapText="true"/>
    </xf>
    <xf numFmtId="0" fontId="13" fillId="0" borderId="2" xfId="0" applyFont="true" applyFill="true" applyBorder="true" applyAlignment="true">
      <alignment horizontal="left"/>
    </xf>
    <xf numFmtId="0" fontId="14" fillId="0" borderId="2" xfId="0" applyFont="true" applyFill="true" applyBorder="true" applyAlignment="true">
      <alignment horizontal="left"/>
    </xf>
    <xf numFmtId="0" fontId="14" fillId="0" borderId="2" xfId="0" applyFont="true" applyFill="true" applyBorder="true" applyAlignment="true">
      <alignment horizontal="center" wrapText="true" shrinkToFit="true"/>
    </xf>
    <xf numFmtId="0" fontId="14" fillId="0" borderId="2" xfId="0" applyFont="true" applyFill="true" applyBorder="true" applyAlignment="true">
      <alignment horizontal="left" wrapText="true" shrinkToFit="true"/>
    </xf>
    <xf numFmtId="0" fontId="13" fillId="0" borderId="2" xfId="0" applyFont="true" applyFill="true" applyBorder="true" applyAlignment="true">
      <alignment horizontal="left" wrapText="true" shrinkToFit="true"/>
    </xf>
    <xf numFmtId="0" fontId="14" fillId="0" borderId="2" xfId="0" applyFont="true" applyFill="true" applyBorder="true" applyAlignment="true">
      <alignment horizontal="center" vertical="center"/>
    </xf>
    <xf numFmtId="0" fontId="14" fillId="0" borderId="10" xfId="0" applyFont="true" applyFill="true" applyBorder="true" applyAlignment="true">
      <alignment horizontal="center" vertical="center"/>
    </xf>
    <xf numFmtId="181" fontId="14" fillId="0" borderId="11" xfId="0" applyNumberFormat="true" applyFont="true" applyFill="true" applyBorder="true" applyAlignment="true">
      <alignment horizontal="right" vertical="center" wrapText="true"/>
    </xf>
    <xf numFmtId="49" fontId="15" fillId="0" borderId="0" xfId="0" applyNumberFormat="true" applyFont="true" applyFill="true" applyBorder="true" applyAlignment="true">
      <alignment horizontal="left" vertical="center" wrapText="true"/>
    </xf>
    <xf numFmtId="181" fontId="16" fillId="0" borderId="0" xfId="0" applyNumberFormat="true" applyFont="true" applyFill="true" applyBorder="true" applyAlignment="true">
      <alignment horizontal="left" vertical="center" wrapText="true"/>
    </xf>
    <xf numFmtId="0" fontId="17" fillId="0" borderId="0" xfId="0" applyFont="true" applyFill="true" applyBorder="true" applyAlignment="true"/>
    <xf numFmtId="0" fontId="18" fillId="0" borderId="0" xfId="0" applyFont="true" applyFill="true" applyBorder="true" applyAlignment="true"/>
    <xf numFmtId="0" fontId="17" fillId="0" borderId="0" xfId="0" applyFont="true" applyFill="true" applyBorder="true" applyAlignment="true">
      <alignment horizontal="center"/>
    </xf>
    <xf numFmtId="179" fontId="17" fillId="0" borderId="0" xfId="0" applyNumberFormat="true" applyFont="true" applyFill="true" applyBorder="true" applyAlignment="true"/>
    <xf numFmtId="0" fontId="11" fillId="0" borderId="0" xfId="0" applyFont="true" applyFill="true" applyBorder="true" applyAlignment="true"/>
    <xf numFmtId="0" fontId="19" fillId="0" borderId="0" xfId="0" applyFont="true" applyFill="true" applyBorder="true" applyAlignment="true">
      <alignment horizontal="center" vertical="center"/>
    </xf>
    <xf numFmtId="0" fontId="11" fillId="0" borderId="0" xfId="0" applyFont="true" applyFill="true" applyBorder="true" applyAlignment="true">
      <alignment horizontal="left"/>
    </xf>
    <xf numFmtId="0" fontId="11" fillId="0" borderId="0" xfId="0" applyFont="true" applyFill="true" applyBorder="true" applyAlignment="true">
      <alignment horizontal="left"/>
    </xf>
    <xf numFmtId="0" fontId="8" fillId="0" borderId="2" xfId="0" applyNumberFormat="true" applyFont="true" applyFill="true" applyBorder="true" applyAlignment="true">
      <alignment horizontal="center" vertical="center"/>
    </xf>
    <xf numFmtId="0" fontId="8" fillId="0" borderId="4" xfId="0" applyFont="true" applyFill="true" applyBorder="true" applyAlignment="true">
      <alignment horizontal="center" vertical="center"/>
    </xf>
    <xf numFmtId="182" fontId="8" fillId="0" borderId="3" xfId="0" applyNumberFormat="true" applyFont="true" applyFill="true" applyBorder="true" applyAlignment="true">
      <alignment horizontal="center" vertical="center"/>
    </xf>
    <xf numFmtId="0" fontId="4" fillId="0" borderId="2" xfId="0" applyNumberFormat="true" applyFont="true" applyFill="true" applyBorder="true" applyAlignment="true">
      <alignment horizontal="left"/>
    </xf>
    <xf numFmtId="0" fontId="4" fillId="0" borderId="4" xfId="0" applyFont="true" applyFill="true" applyBorder="true" applyAlignment="true">
      <alignment horizontal="center"/>
    </xf>
    <xf numFmtId="178" fontId="4" fillId="0" borderId="3" xfId="0" applyNumberFormat="true" applyFont="true" applyFill="true" applyBorder="true" applyAlignment="true">
      <alignment horizontal="right"/>
    </xf>
    <xf numFmtId="178" fontId="6" fillId="0" borderId="3" xfId="0" applyNumberFormat="true" applyFont="true" applyFill="true" applyBorder="true" applyAlignment="true">
      <alignment horizontal="right"/>
    </xf>
    <xf numFmtId="178" fontId="4" fillId="0" borderId="3" xfId="0" applyNumberFormat="true" applyFont="true" applyFill="true" applyBorder="true" applyAlignment="true">
      <alignment horizontal="right" vertical="center"/>
    </xf>
    <xf numFmtId="177" fontId="4" fillId="0" borderId="3" xfId="0" applyNumberFormat="true" applyFont="true" applyFill="true" applyBorder="true" applyAlignment="true">
      <alignment horizontal="right"/>
    </xf>
    <xf numFmtId="0" fontId="11" fillId="0" borderId="12" xfId="0" applyNumberFormat="true" applyFont="true" applyFill="true" applyBorder="true" applyAlignment="true">
      <alignment horizontal="left"/>
    </xf>
    <xf numFmtId="0" fontId="11" fillId="0" borderId="13" xfId="0" applyFont="true" applyFill="true" applyBorder="true" applyAlignment="true">
      <alignment horizontal="center"/>
    </xf>
    <xf numFmtId="0" fontId="4" fillId="0" borderId="14" xfId="0" applyNumberFormat="true" applyFont="true" applyFill="true" applyBorder="true" applyAlignment="true">
      <alignment horizontal="left"/>
    </xf>
    <xf numFmtId="0" fontId="4" fillId="0" borderId="15" xfId="0" applyFont="true" applyFill="true" applyBorder="true" applyAlignment="true">
      <alignment horizontal="center"/>
    </xf>
    <xf numFmtId="178" fontId="4" fillId="0" borderId="16" xfId="0" applyNumberFormat="true" applyFont="true" applyFill="true" applyBorder="true" applyAlignment="true">
      <alignment horizontal="right" vertical="center"/>
    </xf>
    <xf numFmtId="0" fontId="4" fillId="0" borderId="17" xfId="0" applyFont="true" applyFill="true" applyBorder="true" applyAlignment="true">
      <alignment horizontal="center"/>
    </xf>
    <xf numFmtId="178" fontId="4" fillId="0" borderId="18" xfId="0" applyNumberFormat="true" applyFont="true" applyFill="true" applyBorder="true" applyAlignment="true">
      <alignment horizontal="right" vertical="center"/>
    </xf>
    <xf numFmtId="0" fontId="11" fillId="0" borderId="0" xfId="0" applyNumberFormat="true" applyFont="true" applyFill="true" applyBorder="true" applyAlignment="true">
      <alignment horizontal="center" wrapText="true"/>
    </xf>
    <xf numFmtId="179" fontId="17" fillId="0" borderId="0" xfId="0" applyNumberFormat="true" applyFont="true" applyFill="true" applyBorder="true" applyAlignment="true"/>
    <xf numFmtId="0" fontId="17" fillId="0" borderId="19" xfId="0" applyFont="true" applyFill="true" applyBorder="true" applyAlignment="true">
      <alignment horizontal="left"/>
    </xf>
    <xf numFmtId="182" fontId="8" fillId="0" borderId="2" xfId="0" applyNumberFormat="true" applyFont="true" applyFill="true" applyBorder="true" applyAlignment="true">
      <alignment horizontal="center" vertical="center"/>
    </xf>
    <xf numFmtId="0" fontId="8" fillId="0" borderId="20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20" fillId="0" borderId="0" xfId="0" applyFont="true" applyFill="true" applyBorder="true" applyAlignment="true"/>
    <xf numFmtId="181" fontId="4" fillId="0" borderId="1" xfId="0" applyNumberFormat="true" applyFont="true" applyFill="true" applyBorder="true" applyAlignment="true">
      <alignment horizontal="right"/>
    </xf>
    <xf numFmtId="181" fontId="8" fillId="0" borderId="0" xfId="0" applyNumberFormat="true" applyFont="true" applyFill="true" applyBorder="true" applyAlignment="true">
      <alignment horizontal="right"/>
    </xf>
    <xf numFmtId="177" fontId="4" fillId="0" borderId="2" xfId="0" applyNumberFormat="true" applyFont="true" applyFill="true" applyBorder="true" applyAlignment="true">
      <alignment horizontal="right"/>
    </xf>
    <xf numFmtId="181" fontId="4" fillId="0" borderId="21" xfId="0" applyNumberFormat="true" applyFont="true" applyFill="true" applyBorder="true" applyAlignment="true">
      <alignment horizontal="right"/>
    </xf>
    <xf numFmtId="177" fontId="4" fillId="0" borderId="22" xfId="0" applyNumberFormat="true" applyFont="true" applyFill="true" applyBorder="true" applyAlignment="true">
      <alignment horizontal="right" vertical="center"/>
    </xf>
    <xf numFmtId="179" fontId="11" fillId="0" borderId="0" xfId="0" applyNumberFormat="true" applyFont="true" applyFill="true" applyBorder="true" applyAlignment="true"/>
    <xf numFmtId="179" fontId="21" fillId="0" borderId="0" xfId="0" applyNumberFormat="true" applyFont="true" applyFill="true" applyBorder="true" applyAlignment="true"/>
    <xf numFmtId="181" fontId="18" fillId="0" borderId="0" xfId="0" applyNumberFormat="true" applyFont="true" applyFill="true" applyBorder="true" applyAlignment="true"/>
    <xf numFmtId="181" fontId="17" fillId="0" borderId="0" xfId="0" applyNumberFormat="true" applyFont="true" applyFill="true" applyBorder="true" applyAlignment="true"/>
    <xf numFmtId="178" fontId="17" fillId="0" borderId="0" xfId="0" applyNumberFormat="true" applyFont="true" applyFill="true" applyBorder="true" applyAlignment="true"/>
    <xf numFmtId="0" fontId="22" fillId="0" borderId="0" xfId="0" applyFont="true" applyFill="true" applyBorder="true" applyAlignment="true"/>
    <xf numFmtId="179" fontId="11" fillId="0" borderId="0" xfId="0" applyNumberFormat="true" applyFont="true" applyFill="true" applyBorder="true" applyAlignment="true">
      <alignment horizontal="right"/>
    </xf>
    <xf numFmtId="0" fontId="11" fillId="0" borderId="0" xfId="0" applyFont="true" applyFill="true" applyBorder="true" applyAlignment="true">
      <alignment horizontal="center"/>
    </xf>
    <xf numFmtId="0" fontId="11" fillId="0" borderId="0" xfId="0" applyFont="true" applyFill="true" applyBorder="true" applyAlignment="true">
      <alignment horizontal="right"/>
    </xf>
    <xf numFmtId="0" fontId="11" fillId="0" borderId="2" xfId="0" applyFont="true" applyFill="true" applyBorder="true" applyAlignment="true"/>
    <xf numFmtId="0" fontId="11" fillId="0" borderId="3" xfId="0" applyFont="true" applyFill="true" applyBorder="true" applyAlignment="true">
      <alignment horizontal="center" vertical="center"/>
    </xf>
    <xf numFmtId="179" fontId="11" fillId="0" borderId="3" xfId="0" applyNumberFormat="true" applyFont="true" applyFill="true" applyBorder="true" applyAlignment="true">
      <alignment horizontal="right" vertical="center"/>
    </xf>
    <xf numFmtId="0" fontId="11" fillId="0" borderId="4" xfId="0" applyFont="true" applyFill="true" applyBorder="true" applyAlignment="true">
      <alignment horizontal="center" vertical="center" wrapText="true"/>
    </xf>
    <xf numFmtId="0" fontId="11" fillId="0" borderId="3" xfId="0" applyFont="true" applyFill="true" applyBorder="true" applyAlignment="true">
      <alignment horizontal="left"/>
    </xf>
    <xf numFmtId="178" fontId="11" fillId="0" borderId="3" xfId="0" applyNumberFormat="true" applyFont="true" applyFill="true" applyBorder="true" applyAlignment="true">
      <alignment horizontal="right"/>
    </xf>
    <xf numFmtId="0" fontId="11" fillId="0" borderId="4" xfId="0" applyNumberFormat="true" applyFont="true" applyFill="true" applyBorder="true" applyAlignment="true">
      <alignment horizontal="right"/>
    </xf>
    <xf numFmtId="181" fontId="11" fillId="0" borderId="4" xfId="0" applyNumberFormat="true" applyFont="true" applyFill="true" applyBorder="true" applyAlignment="true">
      <alignment horizontal="right"/>
    </xf>
    <xf numFmtId="181" fontId="11" fillId="0" borderId="3" xfId="0" applyNumberFormat="true" applyFont="true" applyFill="true" applyBorder="true" applyAlignment="true">
      <alignment horizontal="right"/>
    </xf>
    <xf numFmtId="49" fontId="11" fillId="0" borderId="4" xfId="0" applyNumberFormat="true" applyFont="true" applyFill="true" applyBorder="true" applyAlignment="true">
      <alignment horizontal="right"/>
    </xf>
    <xf numFmtId="49" fontId="11" fillId="0" borderId="3" xfId="0" applyNumberFormat="true" applyFont="true" applyFill="true" applyBorder="true" applyAlignment="true">
      <alignment horizontal="left" vertical="center"/>
    </xf>
    <xf numFmtId="178" fontId="11" fillId="0" borderId="3" xfId="0" applyNumberFormat="true" applyFont="true" applyFill="true" applyBorder="true" applyAlignment="true">
      <alignment horizontal="right" vertical="center"/>
    </xf>
    <xf numFmtId="181" fontId="11" fillId="0" borderId="4" xfId="0" applyNumberFormat="true" applyFont="true" applyFill="true" applyBorder="true" applyAlignment="true">
      <alignment horizontal="right" vertical="center"/>
    </xf>
    <xf numFmtId="0" fontId="11" fillId="0" borderId="3" xfId="0" applyFont="true" applyFill="true" applyBorder="true" applyAlignment="true"/>
    <xf numFmtId="0" fontId="22" fillId="0" borderId="2" xfId="0" applyFont="true" applyFill="true" applyBorder="true" applyAlignment="true"/>
    <xf numFmtId="0" fontId="22" fillId="0" borderId="3" xfId="0" applyFont="true" applyFill="true" applyBorder="true" applyAlignment="true">
      <alignment horizontal="left"/>
    </xf>
    <xf numFmtId="178" fontId="22" fillId="0" borderId="3" xfId="0" applyNumberFormat="true" applyFont="true" applyFill="true" applyBorder="true" applyAlignment="true">
      <alignment horizontal="right"/>
    </xf>
    <xf numFmtId="181" fontId="22" fillId="0" borderId="4" xfId="0" applyNumberFormat="true" applyFont="true" applyFill="true" applyBorder="true" applyAlignment="true">
      <alignment horizontal="right" vertical="center"/>
    </xf>
    <xf numFmtId="0" fontId="11" fillId="0" borderId="0" xfId="0" applyFont="true" applyFill="true" applyBorder="true" applyAlignment="true">
      <alignment horizontal="left" wrapText="true"/>
    </xf>
    <xf numFmtId="0" fontId="11" fillId="0" borderId="1" xfId="0" applyFont="true" applyFill="true" applyBorder="true" applyAlignment="true">
      <alignment horizontal="right"/>
    </xf>
    <xf numFmtId="0" fontId="11" fillId="0" borderId="2" xfId="0" applyFont="true" applyFill="true" applyBorder="true" applyAlignment="true">
      <alignment horizontal="center" vertical="center"/>
    </xf>
    <xf numFmtId="179" fontId="11" fillId="0" borderId="3" xfId="0" applyNumberFormat="true" applyFont="true" applyFill="true" applyBorder="true" applyAlignment="true">
      <alignment horizontal="center" vertical="center"/>
    </xf>
    <xf numFmtId="179" fontId="11" fillId="0" borderId="4" xfId="0" applyNumberFormat="true" applyFont="true" applyFill="true" applyBorder="true" applyAlignment="true">
      <alignment horizontal="center" vertical="center"/>
    </xf>
    <xf numFmtId="0" fontId="11" fillId="0" borderId="2" xfId="0" applyFont="true" applyFill="true" applyBorder="true" applyAlignment="true">
      <alignment horizontal="left"/>
    </xf>
    <xf numFmtId="178" fontId="23" fillId="0" borderId="3" xfId="0" applyNumberFormat="true" applyFont="true" applyFill="true" applyBorder="true" applyAlignment="true"/>
    <xf numFmtId="178" fontId="23" fillId="0" borderId="4" xfId="0" applyNumberFormat="true" applyFont="true" applyFill="true" applyBorder="true" applyAlignment="true"/>
    <xf numFmtId="181" fontId="23" fillId="0" borderId="3" xfId="0" applyNumberFormat="true" applyFont="true" applyFill="true" applyBorder="true" applyAlignment="true"/>
    <xf numFmtId="49" fontId="11" fillId="0" borderId="2" xfId="0" applyNumberFormat="true" applyFont="true" applyFill="true" applyBorder="true" applyAlignment="true">
      <alignment horizontal="left" vertical="center"/>
    </xf>
    <xf numFmtId="178" fontId="11" fillId="0" borderId="23" xfId="0" applyNumberFormat="true" applyFont="true" applyFill="true" applyBorder="true" applyAlignment="true"/>
    <xf numFmtId="178" fontId="11" fillId="0" borderId="24" xfId="0" applyNumberFormat="true" applyFont="true" applyFill="true" applyBorder="true" applyAlignment="true"/>
    <xf numFmtId="178" fontId="23" fillId="0" borderId="3" xfId="0" applyNumberFormat="true" applyFont="true" applyFill="true" applyBorder="true" applyAlignment="true">
      <alignment vertical="center"/>
    </xf>
    <xf numFmtId="178" fontId="23" fillId="0" borderId="4" xfId="0" applyNumberFormat="true" applyFont="true" applyFill="true" applyBorder="true" applyAlignment="true">
      <alignment vertical="center"/>
    </xf>
    <xf numFmtId="179" fontId="23" fillId="0" borderId="0" xfId="0" applyNumberFormat="true" applyFont="true" applyFill="true" applyBorder="true" applyAlignment="true"/>
    <xf numFmtId="0" fontId="11" fillId="0" borderId="2" xfId="0" applyFont="true" applyFill="true" applyBorder="true" applyAlignment="true"/>
    <xf numFmtId="0" fontId="23" fillId="0" borderId="2" xfId="0" applyFont="true" applyFill="true" applyBorder="true" applyAlignment="true">
      <alignment horizontal="left"/>
    </xf>
    <xf numFmtId="181" fontId="11" fillId="0" borderId="4" xfId="0" applyNumberFormat="true" applyFont="true" applyFill="true" applyBorder="true" applyAlignment="true"/>
    <xf numFmtId="181" fontId="11" fillId="0" borderId="0" xfId="0" applyNumberFormat="true" applyFont="true" applyFill="true" applyBorder="true" applyAlignment="true"/>
    <xf numFmtId="181" fontId="11" fillId="0" borderId="0" xfId="0" applyNumberFormat="true" applyFont="true" applyFill="true" applyBorder="true" applyAlignment="true"/>
    <xf numFmtId="178" fontId="11" fillId="0" borderId="0" xfId="0" applyNumberFormat="true" applyFont="true" applyFill="true" applyBorder="true" applyAlignment="true"/>
    <xf numFmtId="0" fontId="10" fillId="0" borderId="0" xfId="0" applyFont="true" applyFill="true" applyBorder="true" applyAlignment="true"/>
    <xf numFmtId="0" fontId="23" fillId="0" borderId="0" xfId="0" applyFont="true" applyFill="true" applyBorder="true" applyAlignment="true"/>
    <xf numFmtId="0" fontId="19" fillId="0" borderId="19" xfId="0" applyFont="true" applyFill="true" applyBorder="true" applyAlignment="true">
      <alignment horizontal="center"/>
    </xf>
    <xf numFmtId="0" fontId="19" fillId="0" borderId="25" xfId="0" applyFont="true" applyFill="true" applyBorder="true" applyAlignment="true">
      <alignment horizontal="center"/>
    </xf>
    <xf numFmtId="0" fontId="24" fillId="0" borderId="25" xfId="0" applyFont="true" applyFill="true" applyBorder="true" applyAlignment="true">
      <alignment horizontal="center"/>
    </xf>
    <xf numFmtId="0" fontId="11" fillId="0" borderId="1" xfId="0" applyFont="true" applyFill="true" applyBorder="true" applyAlignment="true">
      <alignment horizontal="left"/>
    </xf>
    <xf numFmtId="176" fontId="11" fillId="0" borderId="1" xfId="0" applyNumberFormat="true" applyFont="true" applyFill="true" applyBorder="true" applyAlignment="true">
      <alignment horizontal="center"/>
    </xf>
    <xf numFmtId="0" fontId="11" fillId="0" borderId="1" xfId="0" applyFont="true" applyFill="true" applyBorder="true" applyAlignment="true"/>
    <xf numFmtId="0" fontId="19" fillId="0" borderId="2" xfId="0" applyFont="true" applyFill="true" applyBorder="true" applyAlignment="true">
      <alignment horizontal="center" vertical="center"/>
    </xf>
    <xf numFmtId="182" fontId="19" fillId="0" borderId="3" xfId="0" applyNumberFormat="true" applyFont="true" applyFill="true" applyBorder="true" applyAlignment="true">
      <alignment horizontal="center" vertical="center"/>
    </xf>
    <xf numFmtId="0" fontId="19" fillId="0" borderId="3" xfId="0" applyFont="true" applyFill="true" applyBorder="true" applyAlignment="true">
      <alignment horizontal="center" vertical="center" wrapText="true"/>
    </xf>
    <xf numFmtId="179" fontId="24" fillId="0" borderId="3" xfId="0" applyNumberFormat="true" applyFont="true" applyFill="true" applyBorder="true" applyAlignment="true">
      <alignment horizontal="center" vertical="center" wrapText="true"/>
    </xf>
    <xf numFmtId="0" fontId="19" fillId="0" borderId="2" xfId="0" applyFont="true" applyFill="true" applyBorder="true" applyAlignment="true">
      <alignment horizontal="left"/>
    </xf>
    <xf numFmtId="178" fontId="19" fillId="0" borderId="3" xfId="0" applyNumberFormat="true" applyFont="true" applyFill="true" applyBorder="true" applyAlignment="true">
      <alignment horizontal="center"/>
    </xf>
    <xf numFmtId="181" fontId="19" fillId="0" borderId="3" xfId="0" applyNumberFormat="true" applyFont="true" applyFill="true" applyBorder="true" applyAlignment="true">
      <alignment horizontal="right"/>
    </xf>
    <xf numFmtId="0" fontId="11" fillId="0" borderId="2" xfId="0" applyFont="true" applyFill="true" applyBorder="true" applyAlignment="true">
      <alignment horizontal="left"/>
    </xf>
    <xf numFmtId="178" fontId="17" fillId="0" borderId="3" xfId="0" applyNumberFormat="true" applyFont="true" applyFill="true" applyBorder="true" applyAlignment="true">
      <alignment horizontal="right" vertical="center"/>
    </xf>
    <xf numFmtId="178" fontId="11" fillId="0" borderId="3" xfId="0" applyNumberFormat="true" applyFont="true" applyFill="true" applyBorder="true" applyAlignment="true">
      <alignment horizontal="center"/>
    </xf>
    <xf numFmtId="181" fontId="19" fillId="0" borderId="3" xfId="0" applyNumberFormat="true" applyFont="true" applyFill="true" applyBorder="true" applyAlignment="true">
      <alignment horizontal="center"/>
    </xf>
    <xf numFmtId="178" fontId="11" fillId="0" borderId="3" xfId="0" applyNumberFormat="true" applyFont="true" applyFill="true" applyBorder="true" applyAlignment="true">
      <alignment horizontal="center" vertical="center"/>
    </xf>
    <xf numFmtId="181" fontId="11" fillId="0" borderId="3" xfId="0" applyNumberFormat="true" applyFont="true" applyFill="true" applyBorder="true" applyAlignment="true">
      <alignment horizontal="center" vertical="center"/>
    </xf>
    <xf numFmtId="0" fontId="11" fillId="0" borderId="2" xfId="0" applyFont="true" applyFill="true" applyBorder="true" applyAlignment="true">
      <alignment horizontal="center"/>
    </xf>
    <xf numFmtId="0" fontId="19" fillId="0" borderId="26" xfId="0" applyFont="true" applyFill="true" applyBorder="true" applyAlignment="true">
      <alignment horizontal="center"/>
    </xf>
    <xf numFmtId="0" fontId="11" fillId="0" borderId="1" xfId="0" applyFont="true" applyFill="true" applyBorder="true" applyAlignment="true"/>
    <xf numFmtId="0" fontId="19" fillId="0" borderId="4" xfId="0" applyFont="true" applyFill="true" applyBorder="true" applyAlignment="true">
      <alignment horizontal="center" vertical="center" wrapText="true"/>
    </xf>
    <xf numFmtId="182" fontId="11" fillId="0" borderId="0" xfId="0" applyNumberFormat="true" applyFont="true" applyFill="true" applyBorder="true" applyAlignment="true"/>
    <xf numFmtId="0" fontId="19" fillId="0" borderId="0" xfId="0" applyFont="true" applyFill="true" applyBorder="true" applyAlignment="true"/>
    <xf numFmtId="0" fontId="11" fillId="0" borderId="0" xfId="0" applyFont="true" applyFill="true" applyBorder="true" applyAlignment="true">
      <alignment horizontal="right"/>
    </xf>
    <xf numFmtId="0" fontId="19" fillId="0" borderId="0" xfId="0" applyFont="true" applyFill="true" applyBorder="true" applyAlignment="true">
      <alignment horizontal="center"/>
    </xf>
    <xf numFmtId="0" fontId="25" fillId="0" borderId="0" xfId="0" applyFont="true" applyFill="true" applyBorder="true" applyAlignment="true">
      <alignment horizontal="center"/>
    </xf>
    <xf numFmtId="0" fontId="11" fillId="0" borderId="0" xfId="0" applyFont="true" applyFill="true" applyBorder="true" applyAlignment="true">
      <alignment horizontal="left"/>
    </xf>
    <xf numFmtId="179" fontId="19" fillId="0" borderId="4" xfId="0" applyNumberFormat="true" applyFont="true" applyFill="true" applyBorder="true" applyAlignment="true">
      <alignment horizontal="center" vertical="center" wrapText="true"/>
    </xf>
    <xf numFmtId="181" fontId="24" fillId="0" borderId="3" xfId="0" applyNumberFormat="true" applyFont="true" applyFill="true" applyBorder="true" applyAlignment="true">
      <alignment horizontal="right"/>
    </xf>
    <xf numFmtId="181" fontId="19" fillId="0" borderId="4" xfId="0" applyNumberFormat="true" applyFont="true" applyFill="true" applyBorder="true" applyAlignment="true">
      <alignment horizontal="right"/>
    </xf>
    <xf numFmtId="181" fontId="23" fillId="0" borderId="3" xfId="0" applyNumberFormat="true" applyFont="true" applyFill="true" applyBorder="true" applyAlignment="true">
      <alignment horizontal="right"/>
    </xf>
    <xf numFmtId="181" fontId="4" fillId="0" borderId="3" xfId="0" applyNumberFormat="true" applyFont="true" applyFill="true" applyBorder="true" applyAlignment="true">
      <alignment horizontal="right"/>
    </xf>
    <xf numFmtId="181" fontId="4" fillId="0" borderId="3" xfId="0" applyNumberFormat="true" applyFont="true" applyFill="true" applyBorder="true" applyAlignment="true" applyProtection="true">
      <alignment horizontal="right"/>
    </xf>
    <xf numFmtId="0" fontId="11" fillId="0" borderId="0" xfId="0" applyFont="true" applyFill="true" applyBorder="true" applyAlignment="true"/>
    <xf numFmtId="0" fontId="0" fillId="0" borderId="0" xfId="0" applyFill="true" applyAlignment="true"/>
    <xf numFmtId="0" fontId="7" fillId="0" borderId="0" xfId="0" applyFont="true" applyFill="true" applyBorder="true" applyAlignment="true">
      <alignment horizontal="center"/>
    </xf>
    <xf numFmtId="0" fontId="6" fillId="0" borderId="1" xfId="0" applyFont="true" applyFill="true" applyBorder="true" applyAlignment="true">
      <alignment horizontal="right"/>
    </xf>
    <xf numFmtId="0" fontId="0" fillId="0" borderId="2" xfId="0" applyFont="true" applyFill="true" applyBorder="true" applyAlignment="true">
      <alignment horizontal="center" vertical="center"/>
    </xf>
    <xf numFmtId="58" fontId="0" fillId="0" borderId="3" xfId="0" applyNumberFormat="true" applyFill="true" applyBorder="true" applyAlignment="true">
      <alignment horizontal="center" vertical="center"/>
    </xf>
    <xf numFmtId="179" fontId="0" fillId="0" borderId="4" xfId="0" applyNumberFormat="true" applyFont="true" applyFill="true" applyBorder="true" applyAlignment="true">
      <alignment horizontal="center" vertical="center"/>
    </xf>
    <xf numFmtId="0" fontId="26" fillId="0" borderId="2" xfId="0" applyFont="true" applyFill="true" applyBorder="true" applyAlignment="true"/>
    <xf numFmtId="0" fontId="26" fillId="0" borderId="3" xfId="0" applyFont="true" applyFill="true" applyBorder="true" applyAlignment="true">
      <alignment horizontal="center"/>
    </xf>
    <xf numFmtId="49" fontId="26" fillId="0" borderId="4" xfId="0" applyNumberFormat="true" applyFont="true" applyFill="true" applyBorder="true" applyAlignment="true">
      <alignment horizontal="center"/>
    </xf>
    <xf numFmtId="0" fontId="6" fillId="0" borderId="2" xfId="0" applyFont="true" applyFill="true" applyBorder="true" applyAlignment="true"/>
    <xf numFmtId="179" fontId="6" fillId="0" borderId="3" xfId="0" applyNumberFormat="true" applyFont="true" applyFill="true" applyBorder="true" applyAlignment="true">
      <alignment horizontal="center"/>
    </xf>
    <xf numFmtId="49" fontId="6" fillId="0" borderId="4" xfId="0" applyNumberFormat="true" applyFont="true" applyFill="true" applyBorder="true" applyAlignment="true">
      <alignment horizontal="center"/>
    </xf>
    <xf numFmtId="179" fontId="8" fillId="0" borderId="3" xfId="0" applyNumberFormat="true" applyFont="true" applyFill="true" applyBorder="true" applyAlignment="true">
      <alignment horizontal="center"/>
    </xf>
    <xf numFmtId="181" fontId="26" fillId="0" borderId="4" xfId="0" applyNumberFormat="true" applyFont="true" applyFill="true" applyBorder="true" applyAlignment="true">
      <alignment horizontal="center"/>
    </xf>
    <xf numFmtId="179" fontId="0" fillId="0" borderId="3" xfId="0" applyNumberFormat="true" applyFont="true" applyFill="true" applyBorder="true" applyAlignment="true">
      <alignment horizontal="center"/>
    </xf>
    <xf numFmtId="0" fontId="6" fillId="0" borderId="5" xfId="0" applyFont="true" applyFill="true" applyBorder="true" applyAlignment="true">
      <alignment vertical="center" wrapText="true"/>
    </xf>
    <xf numFmtId="178" fontId="3" fillId="0" borderId="3" xfId="0" applyNumberFormat="true" applyFont="true" applyBorder="true" applyAlignment="true">
      <alignment vertical="center"/>
    </xf>
    <xf numFmtId="182" fontId="0" fillId="0" borderId="4" xfId="0" applyNumberFormat="true" applyBorder="true" applyAlignment="true">
      <alignment horizontal="right" vertical="center"/>
    </xf>
    <xf numFmtId="0" fontId="0" fillId="0" borderId="3" xfId="0" applyBorder="true" applyAlignment="true">
      <alignment vertical="center"/>
    </xf>
    <xf numFmtId="178" fontId="0" fillId="0" borderId="3" xfId="0" applyNumberFormat="true" applyBorder="true" applyAlignment="true">
      <alignment vertical="center"/>
    </xf>
    <xf numFmtId="0" fontId="3" fillId="0" borderId="5" xfId="0" applyFont="true" applyBorder="true" applyAlignment="true">
      <alignment horizontal="left" vertical="center"/>
    </xf>
    <xf numFmtId="0" fontId="0" fillId="0" borderId="5" xfId="0" applyBorder="true" applyAlignment="true">
      <alignment horizontal="left" vertical="center"/>
    </xf>
    <xf numFmtId="178" fontId="0" fillId="0" borderId="0" xfId="0" applyNumberFormat="true">
      <alignment vertical="center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常规_Sheet3" xfId="40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B5" sqref="B5"/>
    </sheetView>
  </sheetViews>
  <sheetFormatPr defaultColWidth="9" defaultRowHeight="13.5" outlineLevelCol="4"/>
  <cols>
    <col min="1" max="1" width="43.1238095238095" customWidth="true"/>
    <col min="2" max="2" width="16.5047619047619" customWidth="true"/>
    <col min="3" max="3" width="17.6285714285714" customWidth="true"/>
    <col min="4" max="4" width="13.8761904761905" hidden="true" customWidth="true"/>
  </cols>
  <sheetData>
    <row r="1" ht="21.75" spans="1:3">
      <c r="A1" s="1" t="s">
        <v>0</v>
      </c>
      <c r="B1" s="1"/>
      <c r="C1" s="1"/>
    </row>
    <row r="2" spans="3:3">
      <c r="C2" t="s">
        <v>1</v>
      </c>
    </row>
    <row r="3" ht="26.25" customHeight="true" spans="1:3">
      <c r="A3" s="4" t="s">
        <v>2</v>
      </c>
      <c r="B3" s="10" t="s">
        <v>3</v>
      </c>
      <c r="C3" s="11" t="s">
        <v>4</v>
      </c>
    </row>
    <row r="4" ht="21" customHeight="true" spans="1:5">
      <c r="A4" s="7" t="s">
        <v>0</v>
      </c>
      <c r="B4" s="230">
        <f>B9+B13+B17+B21+B25</f>
        <v>1273642</v>
      </c>
      <c r="C4" s="17">
        <v>2.7</v>
      </c>
      <c r="D4">
        <f>B9+B13+B17+B21+B25</f>
        <v>1273642</v>
      </c>
      <c r="E4" s="236"/>
    </row>
    <row r="5" ht="21" customHeight="true" spans="1:5">
      <c r="A5" s="21" t="s">
        <v>5</v>
      </c>
      <c r="B5" s="230">
        <f t="shared" ref="B5:B7" si="0">B10+B14+B18+B22+B26</f>
        <v>196242</v>
      </c>
      <c r="C5" s="231">
        <v>4.2</v>
      </c>
      <c r="D5">
        <f t="shared" ref="D5:D7" si="1">B10+B14+B18+B22+B26</f>
        <v>196242</v>
      </c>
      <c r="E5" s="236"/>
    </row>
    <row r="6" ht="21" customHeight="true" spans="1:5">
      <c r="A6" s="7" t="s">
        <v>6</v>
      </c>
      <c r="B6" s="230">
        <f t="shared" si="0"/>
        <v>681838</v>
      </c>
      <c r="C6" s="17">
        <v>-1.2</v>
      </c>
      <c r="D6">
        <f t="shared" si="1"/>
        <v>681838</v>
      </c>
      <c r="E6" s="236"/>
    </row>
    <row r="7" ht="21" customHeight="true" spans="1:5">
      <c r="A7" s="7" t="s">
        <v>7</v>
      </c>
      <c r="B7" s="230">
        <f t="shared" si="0"/>
        <v>395562</v>
      </c>
      <c r="C7" s="17">
        <v>9.2</v>
      </c>
      <c r="D7">
        <f t="shared" si="1"/>
        <v>395562</v>
      </c>
      <c r="E7" s="236"/>
    </row>
    <row r="8" ht="21" customHeight="true" spans="1:3">
      <c r="A8" s="7" t="s">
        <v>8</v>
      </c>
      <c r="B8" s="232"/>
      <c r="C8" s="17"/>
    </row>
    <row r="9" ht="21" customHeight="true" spans="1:3">
      <c r="A9" s="7" t="s">
        <v>9</v>
      </c>
      <c r="B9" s="232">
        <f>B10+B11+B12</f>
        <v>734062</v>
      </c>
      <c r="C9" s="17">
        <v>2.5</v>
      </c>
    </row>
    <row r="10" ht="21" customHeight="true" spans="1:3">
      <c r="A10" s="21" t="s">
        <v>10</v>
      </c>
      <c r="B10" s="232">
        <v>59840</v>
      </c>
      <c r="C10" s="17">
        <v>4.2</v>
      </c>
    </row>
    <row r="11" ht="21" customHeight="true" spans="1:3">
      <c r="A11" s="7" t="s">
        <v>11</v>
      </c>
      <c r="B11" s="232">
        <v>488626</v>
      </c>
      <c r="C11" s="17">
        <v>-0.6</v>
      </c>
    </row>
    <row r="12" ht="21" customHeight="true" spans="1:3">
      <c r="A12" s="7" t="s">
        <v>12</v>
      </c>
      <c r="B12" s="232">
        <v>185596</v>
      </c>
      <c r="C12" s="17">
        <v>10.7</v>
      </c>
    </row>
    <row r="13" ht="21" customHeight="true" spans="1:3">
      <c r="A13" s="7" t="s">
        <v>13</v>
      </c>
      <c r="B13" s="233">
        <f>B14+B15+B16</f>
        <v>79950</v>
      </c>
      <c r="C13" s="17">
        <v>9.8</v>
      </c>
    </row>
    <row r="14" ht="21" customHeight="true" spans="1:3">
      <c r="A14" s="21" t="s">
        <v>10</v>
      </c>
      <c r="B14" s="232">
        <v>30533</v>
      </c>
      <c r="C14" s="17">
        <v>4.1</v>
      </c>
    </row>
    <row r="15" ht="21" customHeight="true" spans="1:3">
      <c r="A15" s="7" t="s">
        <v>11</v>
      </c>
      <c r="B15" s="233">
        <v>16702</v>
      </c>
      <c r="C15" s="17">
        <v>33.7</v>
      </c>
    </row>
    <row r="16" ht="21" customHeight="true" spans="1:3">
      <c r="A16" s="7" t="s">
        <v>12</v>
      </c>
      <c r="B16" s="232">
        <v>32715</v>
      </c>
      <c r="C16" s="17">
        <v>5.4</v>
      </c>
    </row>
    <row r="17" ht="21" customHeight="true" spans="1:3">
      <c r="A17" s="7" t="s">
        <v>14</v>
      </c>
      <c r="B17" s="232">
        <f>B18+B19+B20</f>
        <v>235126</v>
      </c>
      <c r="C17" s="17">
        <v>-0.3</v>
      </c>
    </row>
    <row r="18" ht="21" customHeight="true" spans="1:3">
      <c r="A18" s="21" t="s">
        <v>10</v>
      </c>
      <c r="B18" s="232">
        <v>34558</v>
      </c>
      <c r="C18" s="17">
        <v>4.1</v>
      </c>
    </row>
    <row r="19" ht="21" customHeight="true" spans="1:3">
      <c r="A19" s="7" t="s">
        <v>11</v>
      </c>
      <c r="B19" s="232">
        <v>118389</v>
      </c>
      <c r="C19" s="9">
        <v>-7</v>
      </c>
    </row>
    <row r="20" ht="21" customHeight="true" spans="1:3">
      <c r="A20" s="7" t="s">
        <v>12</v>
      </c>
      <c r="B20" s="232">
        <v>82179</v>
      </c>
      <c r="C20" s="9">
        <v>8.6</v>
      </c>
    </row>
    <row r="21" ht="21" customHeight="true" spans="1:3">
      <c r="A21" s="7" t="s">
        <v>15</v>
      </c>
      <c r="B21" s="233">
        <f>B22+B23+B24</f>
        <v>122043</v>
      </c>
      <c r="C21" s="9">
        <v>7.4</v>
      </c>
    </row>
    <row r="22" ht="21" customHeight="true" spans="1:3">
      <c r="A22" s="21" t="s">
        <v>10</v>
      </c>
      <c r="B22" s="233">
        <v>26369</v>
      </c>
      <c r="C22" s="9">
        <v>4.1</v>
      </c>
    </row>
    <row r="23" ht="21" customHeight="true" spans="1:3">
      <c r="A23" s="7" t="s">
        <v>11</v>
      </c>
      <c r="B23" s="232">
        <v>41681</v>
      </c>
      <c r="C23" s="9">
        <v>11.4</v>
      </c>
    </row>
    <row r="24" ht="21" customHeight="true" spans="1:3">
      <c r="A24" s="7" t="s">
        <v>12</v>
      </c>
      <c r="B24" s="232">
        <v>53993</v>
      </c>
      <c r="C24" s="9">
        <v>6.3</v>
      </c>
    </row>
    <row r="25" ht="21" customHeight="true" spans="1:3">
      <c r="A25" s="7" t="s">
        <v>16</v>
      </c>
      <c r="B25" s="233">
        <f>B26+B27+B28</f>
        <v>102461</v>
      </c>
      <c r="C25" s="17">
        <v>0.5</v>
      </c>
    </row>
    <row r="26" ht="21" customHeight="true" spans="1:3">
      <c r="A26" s="21" t="s">
        <v>10</v>
      </c>
      <c r="B26" s="232">
        <v>44942</v>
      </c>
      <c r="C26" s="9">
        <v>4.1</v>
      </c>
    </row>
    <row r="27" ht="21" customHeight="true" spans="1:3">
      <c r="A27" s="7" t="s">
        <v>11</v>
      </c>
      <c r="B27" s="232">
        <v>16440</v>
      </c>
      <c r="C27" s="9">
        <v>-24.2</v>
      </c>
    </row>
    <row r="28" ht="21" customHeight="true" spans="1:3">
      <c r="A28" s="7" t="s">
        <v>12</v>
      </c>
      <c r="B28" s="232">
        <v>41079</v>
      </c>
      <c r="C28" s="9">
        <v>11.3</v>
      </c>
    </row>
    <row r="29" spans="1:3">
      <c r="A29" s="234" t="s">
        <v>17</v>
      </c>
      <c r="B29" s="235"/>
      <c r="C29" s="235"/>
    </row>
  </sheetData>
  <mergeCells count="2">
    <mergeCell ref="A1:C1"/>
    <mergeCell ref="A29:C29"/>
  </mergeCells>
  <pageMargins left="0.905511811023622" right="0.70866141732283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E23" sqref="E23"/>
    </sheetView>
  </sheetViews>
  <sheetFormatPr defaultColWidth="11.7142857142857" defaultRowHeight="15.75"/>
  <cols>
    <col min="1" max="1" width="32" style="25" customWidth="true"/>
    <col min="2" max="2" width="19.2857142857143" style="25" customWidth="true"/>
    <col min="3" max="3" width="20" style="26" customWidth="true"/>
    <col min="4" max="4" width="18.5714285714286" style="25" customWidth="true"/>
    <col min="5" max="5" width="14.4285714285714" style="25"/>
    <col min="6" max="6" width="13.1428571428571" style="25"/>
    <col min="7" max="7" width="15.7142857142857" style="25"/>
    <col min="8" max="9" width="13.1428571428571" style="25"/>
    <col min="10" max="10" width="12.8571428571429" style="25" customWidth="true"/>
    <col min="11" max="16384" width="11.7142857142857" style="25"/>
  </cols>
  <sheetData>
    <row r="1" s="25" customFormat="true" ht="21.75" spans="1:4">
      <c r="A1" s="27" t="s">
        <v>173</v>
      </c>
      <c r="B1" s="27"/>
      <c r="C1" s="27"/>
      <c r="D1" s="27"/>
    </row>
    <row r="2" s="25" customFormat="true" spans="1:4">
      <c r="A2" s="28" t="s">
        <v>174</v>
      </c>
      <c r="B2" s="28"/>
      <c r="C2" s="28"/>
      <c r="D2" s="28"/>
    </row>
    <row r="3" s="25" customFormat="true" spans="1:4">
      <c r="A3" s="29" t="s">
        <v>2</v>
      </c>
      <c r="B3" s="30" t="s">
        <v>3</v>
      </c>
      <c r="C3" s="31" t="s">
        <v>151</v>
      </c>
      <c r="D3" s="32" t="s">
        <v>4</v>
      </c>
    </row>
    <row r="4" s="25" customFormat="true" ht="17.25" customHeight="true" spans="1:4">
      <c r="A4" s="29"/>
      <c r="B4" s="33"/>
      <c r="C4" s="34"/>
      <c r="D4" s="32"/>
    </row>
    <row r="5" s="25" customFormat="true" ht="22.5" customHeight="true" spans="1:4">
      <c r="A5" s="35" t="s">
        <v>173</v>
      </c>
      <c r="B5" s="36">
        <v>285119.7627895</v>
      </c>
      <c r="C5" s="37">
        <v>253751.8748</v>
      </c>
      <c r="D5" s="38">
        <f t="shared" ref="D5:D8" si="0">B5/C5*100-100</f>
        <v>12.3616379245368</v>
      </c>
    </row>
    <row r="6" s="25" customFormat="true" ht="22.5" customHeight="true" spans="1:4">
      <c r="A6" s="35" t="s">
        <v>175</v>
      </c>
      <c r="B6" s="39"/>
      <c r="C6" s="40"/>
      <c r="D6" s="38"/>
    </row>
    <row r="7" s="25" customFormat="true" ht="22.5" customHeight="true" spans="1:4">
      <c r="A7" s="35" t="s">
        <v>176</v>
      </c>
      <c r="B7" s="41">
        <v>188179.1</v>
      </c>
      <c r="C7" s="41">
        <v>167727.6</v>
      </c>
      <c r="D7" s="38">
        <f t="shared" si="0"/>
        <v>12.1932824412917</v>
      </c>
    </row>
    <row r="8" s="25" customFormat="true" ht="22.5" customHeight="true" spans="1:4">
      <c r="A8" s="35" t="s">
        <v>177</v>
      </c>
      <c r="B8" s="41">
        <v>96940.7</v>
      </c>
      <c r="C8" s="41">
        <v>86024.3</v>
      </c>
      <c r="D8" s="38">
        <f t="shared" si="0"/>
        <v>12.6899027367848</v>
      </c>
    </row>
    <row r="9" s="25" customFormat="true" ht="22.5" customHeight="true" spans="1:4">
      <c r="A9" s="35" t="s">
        <v>178</v>
      </c>
      <c r="B9" s="39"/>
      <c r="C9" s="40"/>
      <c r="D9" s="38"/>
    </row>
    <row r="10" s="25" customFormat="true" ht="22.5" customHeight="true" spans="1:8">
      <c r="A10" s="35" t="s">
        <v>179</v>
      </c>
      <c r="B10" s="36">
        <v>121249.1</v>
      </c>
      <c r="C10" s="37">
        <v>98084.3</v>
      </c>
      <c r="D10" s="38">
        <f t="shared" ref="D10:D21" si="1">B10/C10*100-100</f>
        <v>23.617235378139</v>
      </c>
      <c r="E10" s="47"/>
      <c r="F10" s="47"/>
      <c r="G10" s="25"/>
      <c r="H10" s="47"/>
    </row>
    <row r="11" s="25" customFormat="true" ht="22.5" customHeight="true" spans="1:6">
      <c r="A11" s="35" t="s">
        <v>180</v>
      </c>
      <c r="B11" s="36">
        <v>103269.8</v>
      </c>
      <c r="C11" s="37">
        <v>80594.7</v>
      </c>
      <c r="D11" s="38">
        <f t="shared" si="1"/>
        <v>28.1347284622934</v>
      </c>
      <c r="E11" s="47"/>
      <c r="F11" s="47"/>
    </row>
    <row r="12" s="25" customFormat="true" ht="22.5" customHeight="true" spans="1:10">
      <c r="A12" s="35" t="s">
        <v>181</v>
      </c>
      <c r="B12" s="36">
        <v>17979.3</v>
      </c>
      <c r="C12" s="37">
        <v>17489.6</v>
      </c>
      <c r="D12" s="38">
        <f t="shared" si="1"/>
        <v>2.79994968438386</v>
      </c>
      <c r="E12" s="47"/>
      <c r="F12" s="47"/>
      <c r="G12" s="47"/>
      <c r="H12" s="47"/>
      <c r="I12" s="25"/>
      <c r="J12" s="47"/>
    </row>
    <row r="13" s="25" customFormat="true" ht="22.5" customHeight="true" spans="1:10">
      <c r="A13" s="35" t="s">
        <v>182</v>
      </c>
      <c r="B13" s="42">
        <v>127562.6</v>
      </c>
      <c r="C13" s="42">
        <v>123458</v>
      </c>
      <c r="D13" s="38">
        <f t="shared" si="1"/>
        <v>3.3246934180045</v>
      </c>
      <c r="G13" s="47"/>
      <c r="H13" s="47"/>
      <c r="I13" s="25"/>
      <c r="J13" s="47"/>
    </row>
    <row r="14" s="25" customFormat="true" ht="22.5" customHeight="true" spans="1:10">
      <c r="A14" s="35" t="s">
        <v>180</v>
      </c>
      <c r="B14" s="42">
        <v>15350.9</v>
      </c>
      <c r="C14" s="37">
        <v>22342.8</v>
      </c>
      <c r="D14" s="38">
        <f t="shared" si="1"/>
        <v>-31.2937501118929</v>
      </c>
      <c r="G14" s="47"/>
      <c r="H14" s="47"/>
      <c r="I14" s="25"/>
      <c r="J14" s="47"/>
    </row>
    <row r="15" s="25" customFormat="true" ht="22.5" customHeight="true" spans="1:10">
      <c r="A15" s="35" t="s">
        <v>181</v>
      </c>
      <c r="B15" s="42">
        <v>112211.7</v>
      </c>
      <c r="C15" s="37">
        <v>101115.2</v>
      </c>
      <c r="D15" s="38">
        <f t="shared" si="1"/>
        <v>10.9741166511069</v>
      </c>
      <c r="G15" s="47"/>
      <c r="H15" s="47"/>
      <c r="I15" s="25"/>
      <c r="J15" s="47"/>
    </row>
    <row r="16" s="25" customFormat="true" ht="22.5" customHeight="true" spans="1:10">
      <c r="A16" s="35" t="s">
        <v>183</v>
      </c>
      <c r="B16" s="43">
        <v>4149.2</v>
      </c>
      <c r="C16" s="43">
        <v>3397.5</v>
      </c>
      <c r="D16" s="38">
        <f t="shared" si="1"/>
        <v>22.1250919793966</v>
      </c>
      <c r="E16" s="47"/>
      <c r="F16" s="47"/>
      <c r="G16" s="25"/>
      <c r="H16" s="25"/>
      <c r="I16" s="25"/>
      <c r="J16" s="47"/>
    </row>
    <row r="17" s="25" customFormat="true" ht="22.5" customHeight="true" spans="1:4">
      <c r="A17" s="35" t="s">
        <v>180</v>
      </c>
      <c r="B17" s="43">
        <v>707.4</v>
      </c>
      <c r="C17" s="44">
        <v>644.1</v>
      </c>
      <c r="D17" s="38">
        <f t="shared" si="1"/>
        <v>9.82766651141127</v>
      </c>
    </row>
    <row r="18" s="25" customFormat="true" ht="22.5" customHeight="true" spans="1:4">
      <c r="A18" s="35" t="s">
        <v>181</v>
      </c>
      <c r="B18" s="43">
        <v>3441.8</v>
      </c>
      <c r="C18" s="44">
        <v>2753.4</v>
      </c>
      <c r="D18" s="38">
        <f t="shared" si="1"/>
        <v>25.0018159366601</v>
      </c>
    </row>
    <row r="19" s="25" customFormat="true" ht="22.5" customHeight="true" spans="1:4">
      <c r="A19" s="35" t="s">
        <v>184</v>
      </c>
      <c r="B19" s="42">
        <v>32158.9</v>
      </c>
      <c r="C19" s="42">
        <v>28812.1</v>
      </c>
      <c r="D19" s="38">
        <f t="shared" si="1"/>
        <v>11.6159530197383</v>
      </c>
    </row>
    <row r="20" s="25" customFormat="true" ht="22.5" customHeight="true" spans="1:4">
      <c r="A20" s="35" t="s">
        <v>180</v>
      </c>
      <c r="B20" s="42">
        <v>1200.9</v>
      </c>
      <c r="C20" s="37">
        <v>945.7</v>
      </c>
      <c r="D20" s="38">
        <f t="shared" si="1"/>
        <v>26.9853018927778</v>
      </c>
    </row>
    <row r="21" s="25" customFormat="true" ht="22.5" customHeight="true" spans="1:4">
      <c r="A21" s="35" t="s">
        <v>181</v>
      </c>
      <c r="B21" s="42">
        <v>30958</v>
      </c>
      <c r="C21" s="37">
        <v>27866.4</v>
      </c>
      <c r="D21" s="38">
        <f t="shared" si="1"/>
        <v>11.0943645393736</v>
      </c>
    </row>
    <row r="22" s="25" customFormat="true" ht="22.5" customHeight="true" spans="1:4">
      <c r="A22" s="35" t="s">
        <v>143</v>
      </c>
      <c r="B22" s="45"/>
      <c r="C22" s="44"/>
      <c r="D22" s="38"/>
    </row>
    <row r="23" s="25" customFormat="true" ht="22.5" customHeight="true" spans="1:4">
      <c r="A23" s="35" t="s">
        <v>144</v>
      </c>
      <c r="B23" s="46">
        <v>145386.1</v>
      </c>
      <c r="C23" s="44">
        <v>128657.439846223</v>
      </c>
      <c r="D23" s="38">
        <f t="shared" ref="D23:D27" si="2">B23/C23*100-100</f>
        <v>13.0024817637999</v>
      </c>
    </row>
    <row r="24" s="25" customFormat="true" ht="22.5" customHeight="true" spans="1:4">
      <c r="A24" s="35" t="s">
        <v>145</v>
      </c>
      <c r="B24" s="46">
        <v>17881.8</v>
      </c>
      <c r="C24" s="44">
        <v>15865.4971372093</v>
      </c>
      <c r="D24" s="38">
        <f t="shared" si="2"/>
        <v>12.7087279103399</v>
      </c>
    </row>
    <row r="25" s="25" customFormat="true" ht="22.5" customHeight="true" spans="1:4">
      <c r="A25" s="35" t="s">
        <v>146</v>
      </c>
      <c r="B25" s="46">
        <v>57916.7</v>
      </c>
      <c r="C25" s="44">
        <v>51544.2369670917</v>
      </c>
      <c r="D25" s="38">
        <f t="shared" si="2"/>
        <v>12.3630950963088</v>
      </c>
    </row>
    <row r="26" s="25" customFormat="true" ht="22.5" customHeight="true" spans="1:4">
      <c r="A26" s="35" t="s">
        <v>147</v>
      </c>
      <c r="B26" s="46">
        <v>22115.2</v>
      </c>
      <c r="C26" s="44">
        <v>19918.4867931461</v>
      </c>
      <c r="D26" s="38">
        <f t="shared" si="2"/>
        <v>11.0285145135111</v>
      </c>
    </row>
    <row r="27" s="25" customFormat="true" ht="22.5" customHeight="true" spans="1:4">
      <c r="A27" s="35" t="s">
        <v>148</v>
      </c>
      <c r="B27" s="46">
        <v>41820</v>
      </c>
      <c r="C27" s="44">
        <v>37766.2392563303</v>
      </c>
      <c r="D27" s="38">
        <f t="shared" si="2"/>
        <v>10.7338215917017</v>
      </c>
    </row>
  </sheetData>
  <mergeCells count="6">
    <mergeCell ref="A1:D1"/>
    <mergeCell ref="A2:D2"/>
    <mergeCell ref="A3:A4"/>
    <mergeCell ref="B3:B4"/>
    <mergeCell ref="C3:C4"/>
    <mergeCell ref="D3:D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33"/>
  <sheetViews>
    <sheetView tabSelected="1" workbookViewId="0">
      <selection activeCell="H29" sqref="H29"/>
    </sheetView>
  </sheetViews>
  <sheetFormatPr defaultColWidth="9" defaultRowHeight="13.5" outlineLevelCol="4"/>
  <cols>
    <col min="2" max="2" width="31.247619047619" customWidth="true"/>
    <col min="3" max="3" width="15.3714285714286" customWidth="true"/>
    <col min="4" max="4" width="11.8761904761905" hidden="true" customWidth="true"/>
    <col min="5" max="5" width="14.3714285714286" customWidth="true"/>
    <col min="6" max="6" width="13.3714285714286" customWidth="true"/>
  </cols>
  <sheetData>
    <row r="1" ht="54.75" customHeight="true" spans="2:5">
      <c r="B1" s="1" t="s">
        <v>185</v>
      </c>
      <c r="C1" s="1"/>
      <c r="D1" s="1"/>
      <c r="E1" s="1"/>
    </row>
    <row r="2" spans="3:5">
      <c r="C2" s="3" t="s">
        <v>1</v>
      </c>
      <c r="D2" s="3"/>
      <c r="E2" s="3"/>
    </row>
    <row r="3" ht="31.5" customHeight="true" spans="2:5">
      <c r="B3" s="4" t="s">
        <v>2</v>
      </c>
      <c r="C3" s="10" t="s">
        <v>73</v>
      </c>
      <c r="D3" s="11"/>
      <c r="E3" s="11" t="s">
        <v>4</v>
      </c>
    </row>
    <row r="4" ht="21" customHeight="true" spans="2:5">
      <c r="B4" s="7" t="s">
        <v>186</v>
      </c>
      <c r="C4" s="19">
        <v>160488</v>
      </c>
      <c r="D4" s="19">
        <v>153450</v>
      </c>
      <c r="E4" s="24">
        <f>C4/D4*100-100</f>
        <v>4.58651026392963</v>
      </c>
    </row>
    <row r="5" ht="21" customHeight="true" spans="2:5">
      <c r="B5" s="7" t="s">
        <v>187</v>
      </c>
      <c r="C5" s="19"/>
      <c r="D5" s="20"/>
      <c r="E5" s="24"/>
    </row>
    <row r="6" ht="21" customHeight="true" spans="2:5">
      <c r="B6" s="7" t="s">
        <v>188</v>
      </c>
      <c r="C6" s="19">
        <v>61061</v>
      </c>
      <c r="D6" s="20">
        <v>87205</v>
      </c>
      <c r="E6" s="24">
        <f t="shared" ref="E6:E32" si="0">C6/D6*100-100</f>
        <v>-29.9799323433289</v>
      </c>
    </row>
    <row r="7" ht="21" customHeight="true" spans="2:5">
      <c r="B7" s="7" t="s">
        <v>189</v>
      </c>
      <c r="C7" s="19">
        <v>59217</v>
      </c>
      <c r="D7" s="20">
        <v>24073</v>
      </c>
      <c r="E7" s="24">
        <f t="shared" si="0"/>
        <v>145.989282598762</v>
      </c>
    </row>
    <row r="8" ht="21" customHeight="true" spans="2:5">
      <c r="B8" s="7" t="s">
        <v>190</v>
      </c>
      <c r="C8" s="19">
        <v>8570</v>
      </c>
      <c r="D8" s="20">
        <v>8816</v>
      </c>
      <c r="E8" s="24">
        <f t="shared" si="0"/>
        <v>-2.79038112522686</v>
      </c>
    </row>
    <row r="9" ht="21" customHeight="true" spans="2:5">
      <c r="B9" s="7" t="s">
        <v>191</v>
      </c>
      <c r="C9" s="19">
        <v>18123</v>
      </c>
      <c r="D9" s="20">
        <v>16745</v>
      </c>
      <c r="E9" s="24">
        <f t="shared" si="0"/>
        <v>8.22932218572707</v>
      </c>
    </row>
    <row r="10" ht="21" customHeight="true" spans="2:5">
      <c r="B10" s="7" t="s">
        <v>192</v>
      </c>
      <c r="C10" s="19">
        <v>10019</v>
      </c>
      <c r="D10" s="20">
        <v>12904</v>
      </c>
      <c r="E10" s="24">
        <f t="shared" si="0"/>
        <v>-22.3574085554867</v>
      </c>
    </row>
    <row r="11" ht="21" customHeight="true" spans="2:5">
      <c r="B11" s="7" t="s">
        <v>193</v>
      </c>
      <c r="C11" s="19">
        <v>3498</v>
      </c>
      <c r="D11" s="20">
        <v>3707</v>
      </c>
      <c r="E11" s="24">
        <f t="shared" si="0"/>
        <v>-5.63798219584569</v>
      </c>
    </row>
    <row r="12" ht="21" customHeight="true" spans="2:5">
      <c r="B12" s="7" t="s">
        <v>194</v>
      </c>
      <c r="C12" s="19"/>
      <c r="D12" s="20"/>
      <c r="E12" s="24"/>
    </row>
    <row r="13" ht="21" customHeight="true" spans="2:5">
      <c r="B13" s="7" t="s">
        <v>195</v>
      </c>
      <c r="C13" s="19">
        <v>133491</v>
      </c>
      <c r="D13" s="20">
        <v>122037</v>
      </c>
      <c r="E13" s="24">
        <f t="shared" si="0"/>
        <v>9.38567811401461</v>
      </c>
    </row>
    <row r="14" ht="21" customHeight="true" spans="2:5">
      <c r="B14" s="7" t="s">
        <v>196</v>
      </c>
      <c r="C14" s="19">
        <v>63485</v>
      </c>
      <c r="D14" s="20">
        <v>14870</v>
      </c>
      <c r="E14" s="24">
        <f t="shared" si="0"/>
        <v>326.933422999327</v>
      </c>
    </row>
    <row r="15" ht="21" customHeight="true" spans="2:5">
      <c r="B15" s="21" t="s">
        <v>197</v>
      </c>
      <c r="C15" s="19">
        <v>18933</v>
      </c>
      <c r="D15" s="20">
        <v>19014</v>
      </c>
      <c r="E15" s="24">
        <f t="shared" si="0"/>
        <v>-0.426001893341748</v>
      </c>
    </row>
    <row r="16" ht="21" customHeight="true" spans="2:5">
      <c r="B16" s="7" t="s">
        <v>198</v>
      </c>
      <c r="C16" s="19">
        <v>3723</v>
      </c>
      <c r="D16" s="20">
        <v>2965</v>
      </c>
      <c r="E16" s="24">
        <f t="shared" si="0"/>
        <v>25.5649241146712</v>
      </c>
    </row>
    <row r="17" ht="21" customHeight="true" spans="2:5">
      <c r="B17" s="7" t="s">
        <v>199</v>
      </c>
      <c r="C17" s="19">
        <v>1305</v>
      </c>
      <c r="D17" s="20">
        <v>1261</v>
      </c>
      <c r="E17" s="24">
        <f t="shared" si="0"/>
        <v>3.48929421094371</v>
      </c>
    </row>
    <row r="18" ht="21" customHeight="true" spans="2:5">
      <c r="B18" s="7" t="s">
        <v>200</v>
      </c>
      <c r="C18" s="19">
        <v>4206</v>
      </c>
      <c r="D18" s="20">
        <v>5009</v>
      </c>
      <c r="E18" s="24">
        <f t="shared" si="0"/>
        <v>-16.0311439409064</v>
      </c>
    </row>
    <row r="19" ht="21" customHeight="true" spans="2:5">
      <c r="B19" s="7" t="s">
        <v>201</v>
      </c>
      <c r="C19" s="19">
        <v>2215</v>
      </c>
      <c r="D19" s="20">
        <v>1668</v>
      </c>
      <c r="E19" s="24">
        <f t="shared" si="0"/>
        <v>32.7937649880096</v>
      </c>
    </row>
    <row r="20" ht="21" customHeight="true" spans="2:5">
      <c r="B20" s="7" t="s">
        <v>202</v>
      </c>
      <c r="C20" s="19">
        <v>1335</v>
      </c>
      <c r="D20" s="20">
        <v>1428</v>
      </c>
      <c r="E20" s="24">
        <f t="shared" si="0"/>
        <v>-6.5126050420168</v>
      </c>
    </row>
    <row r="21" ht="21" customHeight="true" spans="2:5">
      <c r="B21" s="7" t="s">
        <v>203</v>
      </c>
      <c r="C21" s="19">
        <v>939</v>
      </c>
      <c r="D21" s="20">
        <v>272</v>
      </c>
      <c r="E21" s="24">
        <f t="shared" si="0"/>
        <v>245.220588235294</v>
      </c>
    </row>
    <row r="22" ht="21" customHeight="true" spans="2:5">
      <c r="B22" s="7" t="s">
        <v>204</v>
      </c>
      <c r="C22" s="19">
        <v>2904</v>
      </c>
      <c r="D22" s="20">
        <v>2339</v>
      </c>
      <c r="E22" s="24">
        <f t="shared" si="0"/>
        <v>24.1556220607097</v>
      </c>
    </row>
    <row r="23" ht="21" customHeight="true" spans="2:5">
      <c r="B23" s="7" t="s">
        <v>205</v>
      </c>
      <c r="C23" s="19">
        <v>32008</v>
      </c>
      <c r="D23" s="20">
        <v>71246</v>
      </c>
      <c r="E23" s="24">
        <f t="shared" si="0"/>
        <v>-55.07396906493</v>
      </c>
    </row>
    <row r="24" ht="21" customHeight="true" spans="2:5">
      <c r="B24" s="7" t="s">
        <v>206</v>
      </c>
      <c r="C24" s="19">
        <v>2023</v>
      </c>
      <c r="D24" s="20">
        <v>1487</v>
      </c>
      <c r="E24" s="24">
        <f t="shared" si="0"/>
        <v>36.0457296570276</v>
      </c>
    </row>
    <row r="25" ht="21" customHeight="true" spans="2:5">
      <c r="B25" s="7" t="s">
        <v>207</v>
      </c>
      <c r="C25" s="19">
        <v>26997</v>
      </c>
      <c r="D25" s="20">
        <v>31413</v>
      </c>
      <c r="E25" s="24">
        <f t="shared" si="0"/>
        <v>-14.0578741285455</v>
      </c>
    </row>
    <row r="26" ht="21" customHeight="true" spans="2:5">
      <c r="B26" s="7" t="s">
        <v>208</v>
      </c>
      <c r="C26" s="19">
        <v>1176591</v>
      </c>
      <c r="D26" s="20">
        <v>1105612</v>
      </c>
      <c r="E26" s="24">
        <f t="shared" si="0"/>
        <v>6.41988328636086</v>
      </c>
    </row>
    <row r="27" ht="21" customHeight="true" spans="2:5">
      <c r="B27" s="7" t="s">
        <v>188</v>
      </c>
      <c r="C27" s="19">
        <v>168702</v>
      </c>
      <c r="D27" s="20">
        <v>143773</v>
      </c>
      <c r="E27" s="24">
        <f t="shared" si="0"/>
        <v>17.3391387812733</v>
      </c>
    </row>
    <row r="28" ht="21" customHeight="true" spans="2:5">
      <c r="B28" s="7" t="s">
        <v>189</v>
      </c>
      <c r="C28" s="19">
        <v>313283</v>
      </c>
      <c r="D28" s="20">
        <v>304599</v>
      </c>
      <c r="E28" s="24">
        <f t="shared" si="0"/>
        <v>2.8509614279758</v>
      </c>
    </row>
    <row r="29" ht="21" customHeight="true" spans="2:5">
      <c r="B29" s="7" t="s">
        <v>190</v>
      </c>
      <c r="C29" s="19">
        <v>146907</v>
      </c>
      <c r="D29" s="20">
        <v>133063</v>
      </c>
      <c r="E29" s="24">
        <f t="shared" si="0"/>
        <v>10.4040943011957</v>
      </c>
    </row>
    <row r="30" ht="21" customHeight="true" spans="2:5">
      <c r="B30" s="7" t="s">
        <v>191</v>
      </c>
      <c r="C30" s="19">
        <v>202010</v>
      </c>
      <c r="D30" s="20">
        <v>219308</v>
      </c>
      <c r="E30" s="24">
        <f t="shared" si="0"/>
        <v>-7.88753716234702</v>
      </c>
    </row>
    <row r="31" ht="21" customHeight="true" spans="2:5">
      <c r="B31" s="7" t="s">
        <v>192</v>
      </c>
      <c r="C31" s="19">
        <v>172373</v>
      </c>
      <c r="D31" s="20">
        <v>143682</v>
      </c>
      <c r="E31" s="24">
        <f t="shared" si="0"/>
        <v>19.9684024442867</v>
      </c>
    </row>
    <row r="32" ht="21" customHeight="true" spans="2:5">
      <c r="B32" s="7" t="s">
        <v>193</v>
      </c>
      <c r="C32" s="19">
        <v>173316</v>
      </c>
      <c r="D32" s="20">
        <v>161187</v>
      </c>
      <c r="E32" s="24">
        <f t="shared" si="0"/>
        <v>7.524800387128</v>
      </c>
    </row>
    <row r="33" spans="2:5">
      <c r="B33" s="22"/>
      <c r="C33" s="23"/>
      <c r="D33" s="23"/>
      <c r="E33" s="23"/>
    </row>
  </sheetData>
  <mergeCells count="2">
    <mergeCell ref="B1:E1"/>
    <mergeCell ref="C2:E2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workbookViewId="0">
      <selection activeCell="H9" sqref="H9"/>
    </sheetView>
  </sheetViews>
  <sheetFormatPr defaultColWidth="9" defaultRowHeight="13.5" outlineLevelCol="2"/>
  <cols>
    <col min="1" max="1" width="31.247619047619" customWidth="true"/>
    <col min="2" max="2" width="15" customWidth="true"/>
    <col min="3" max="3" width="12.3714285714286" customWidth="true"/>
  </cols>
  <sheetData>
    <row r="1" ht="44.25" customHeight="true" spans="1:3">
      <c r="A1" s="1" t="s">
        <v>209</v>
      </c>
      <c r="B1" s="1"/>
      <c r="C1" s="1"/>
    </row>
    <row r="2" spans="2:3">
      <c r="B2" s="3" t="s">
        <v>1</v>
      </c>
      <c r="C2" s="3"/>
    </row>
    <row r="3" ht="34.5" customHeight="true" spans="1:3">
      <c r="A3" s="4" t="s">
        <v>2</v>
      </c>
      <c r="B3" s="10" t="s">
        <v>210</v>
      </c>
      <c r="C3" s="11" t="s">
        <v>4</v>
      </c>
    </row>
    <row r="4" ht="24" customHeight="true" spans="1:3">
      <c r="A4" s="7" t="s">
        <v>211</v>
      </c>
      <c r="B4" s="12">
        <v>2724284</v>
      </c>
      <c r="C4" s="15">
        <v>16.7</v>
      </c>
    </row>
    <row r="5" ht="24" customHeight="true" spans="1:3">
      <c r="A5" s="7" t="s">
        <v>212</v>
      </c>
      <c r="B5" s="12"/>
      <c r="C5" s="16"/>
    </row>
    <row r="6" ht="24" customHeight="true" spans="1:3">
      <c r="A6" s="7" t="s">
        <v>213</v>
      </c>
      <c r="B6" s="12">
        <v>1584088</v>
      </c>
      <c r="C6" s="16">
        <v>16.9</v>
      </c>
    </row>
    <row r="7" ht="24" customHeight="true" spans="1:3">
      <c r="A7" s="7" t="s">
        <v>214</v>
      </c>
      <c r="B7" s="12">
        <v>197503</v>
      </c>
      <c r="C7" s="17">
        <v>23.4</v>
      </c>
    </row>
    <row r="8" ht="24" customHeight="true" spans="1:3">
      <c r="A8" s="7" t="s">
        <v>215</v>
      </c>
      <c r="B8" s="12">
        <v>563361</v>
      </c>
      <c r="C8" s="17">
        <v>14.6</v>
      </c>
    </row>
    <row r="9" ht="24" customHeight="true" spans="1:3">
      <c r="A9" s="7" t="s">
        <v>216</v>
      </c>
      <c r="B9" s="12">
        <v>213223</v>
      </c>
      <c r="C9" s="17">
        <v>16.8</v>
      </c>
    </row>
    <row r="10" ht="24" customHeight="true" spans="1:3">
      <c r="A10" s="7" t="s">
        <v>217</v>
      </c>
      <c r="B10" s="12">
        <v>166109</v>
      </c>
      <c r="C10" s="17">
        <v>10.4</v>
      </c>
    </row>
    <row r="11" ht="24" customHeight="true" spans="1:3">
      <c r="A11" s="7" t="s">
        <v>218</v>
      </c>
      <c r="B11" s="12"/>
      <c r="C11" s="18"/>
    </row>
    <row r="12" ht="24" customHeight="true" spans="1:3">
      <c r="A12" s="7" t="s">
        <v>219</v>
      </c>
      <c r="B12" s="12">
        <v>427173</v>
      </c>
      <c r="C12" s="18">
        <v>43.8</v>
      </c>
    </row>
    <row r="13" ht="24" customHeight="true" spans="1:3">
      <c r="A13" s="7" t="s">
        <v>220</v>
      </c>
      <c r="B13" s="12">
        <v>1346038</v>
      </c>
      <c r="C13" s="18">
        <v>10.6</v>
      </c>
    </row>
    <row r="14" ht="24" customHeight="true" spans="1:3">
      <c r="A14" s="7" t="s">
        <v>221</v>
      </c>
      <c r="B14" s="12">
        <v>253446</v>
      </c>
      <c r="C14" s="9">
        <v>8.8</v>
      </c>
    </row>
    <row r="15" ht="24" customHeight="true" spans="1:3">
      <c r="A15" s="7" t="s">
        <v>222</v>
      </c>
      <c r="B15" s="12">
        <v>697626</v>
      </c>
      <c r="C15" s="18">
        <v>18.7</v>
      </c>
    </row>
    <row r="16" ht="24" customHeight="true" spans="1:3">
      <c r="A16" s="7" t="s">
        <v>223</v>
      </c>
      <c r="B16" s="12">
        <v>1</v>
      </c>
      <c r="C16" s="17">
        <v>-75</v>
      </c>
    </row>
    <row r="17" ht="24" customHeight="true" spans="1:3">
      <c r="A17" s="7" t="s">
        <v>224</v>
      </c>
      <c r="B17" s="12">
        <v>2018529</v>
      </c>
      <c r="C17" s="9">
        <v>15.4</v>
      </c>
    </row>
    <row r="18" ht="24" customHeight="true" spans="1:3">
      <c r="A18" s="7" t="s">
        <v>212</v>
      </c>
      <c r="B18" s="12"/>
      <c r="C18" s="18"/>
    </row>
    <row r="19" ht="24" customHeight="true" spans="1:3">
      <c r="A19" s="7" t="s">
        <v>213</v>
      </c>
      <c r="B19" s="12">
        <v>1227114</v>
      </c>
      <c r="C19" s="18">
        <v>20.2</v>
      </c>
    </row>
    <row r="20" ht="24" customHeight="true" spans="1:3">
      <c r="A20" s="7" t="s">
        <v>214</v>
      </c>
      <c r="B20" s="12">
        <v>169910</v>
      </c>
      <c r="C20" s="9">
        <v>5.7</v>
      </c>
    </row>
    <row r="21" ht="24" customHeight="true" spans="1:3">
      <c r="A21" s="7" t="s">
        <v>215</v>
      </c>
      <c r="B21" s="12">
        <v>281257</v>
      </c>
      <c r="C21" s="9">
        <v>6.4</v>
      </c>
    </row>
    <row r="22" ht="24" customHeight="true" spans="1:3">
      <c r="A22" s="7" t="s">
        <v>216</v>
      </c>
      <c r="B22" s="12">
        <v>174716</v>
      </c>
      <c r="C22" s="9">
        <v>8</v>
      </c>
    </row>
    <row r="23" ht="24" customHeight="true" spans="1:3">
      <c r="A23" s="7" t="s">
        <v>217</v>
      </c>
      <c r="B23" s="12">
        <v>165532</v>
      </c>
      <c r="C23" s="9">
        <v>17</v>
      </c>
    </row>
    <row r="24" ht="24" customHeight="true" spans="1:3">
      <c r="A24" s="7" t="s">
        <v>225</v>
      </c>
      <c r="B24" s="12"/>
      <c r="C24" s="18"/>
    </row>
    <row r="25" ht="24" customHeight="true" spans="1:3">
      <c r="A25" s="7" t="s">
        <v>226</v>
      </c>
      <c r="B25" s="12">
        <v>964434</v>
      </c>
      <c r="C25" s="9">
        <v>6</v>
      </c>
    </row>
    <row r="26" ht="24" customHeight="true" spans="1:3">
      <c r="A26" s="7" t="s">
        <v>227</v>
      </c>
      <c r="B26" s="12">
        <v>128634</v>
      </c>
      <c r="C26" s="9">
        <v>9.9</v>
      </c>
    </row>
    <row r="27" ht="24" customHeight="true" spans="1:3">
      <c r="A27" s="7" t="s">
        <v>228</v>
      </c>
      <c r="B27" s="12">
        <v>707482</v>
      </c>
      <c r="C27" s="9">
        <v>6.5</v>
      </c>
    </row>
    <row r="28" ht="24" customHeight="true" spans="1:3">
      <c r="A28" s="7" t="s">
        <v>229</v>
      </c>
      <c r="B28" s="12">
        <v>128318</v>
      </c>
      <c r="C28" s="9">
        <v>-0.5</v>
      </c>
    </row>
    <row r="29" ht="24" customHeight="true" spans="1:3">
      <c r="A29" s="7" t="s">
        <v>230</v>
      </c>
      <c r="B29" s="12">
        <v>1054095</v>
      </c>
      <c r="C29" s="9">
        <v>25.6</v>
      </c>
    </row>
    <row r="30" ht="24" customHeight="true" spans="1:3">
      <c r="A30" s="7" t="s">
        <v>227</v>
      </c>
      <c r="B30" s="12">
        <v>523336</v>
      </c>
      <c r="C30" s="9">
        <v>18.6</v>
      </c>
    </row>
    <row r="31" ht="24" customHeight="true" spans="1:3">
      <c r="A31" s="7" t="s">
        <v>228</v>
      </c>
      <c r="B31" s="12">
        <v>530759</v>
      </c>
      <c r="C31" s="9">
        <v>33.4</v>
      </c>
    </row>
  </sheetData>
  <mergeCells count="2">
    <mergeCell ref="A1:C1"/>
    <mergeCell ref="B2:C2"/>
  </mergeCells>
  <pageMargins left="0.708661417322835" right="0.708661417322835" top="0.551181102362205" bottom="0.354330708661417" header="0.31496062992126" footer="0.3149606299212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D10" sqref="D10"/>
    </sheetView>
  </sheetViews>
  <sheetFormatPr defaultColWidth="9" defaultRowHeight="13.5" outlineLevelCol="3"/>
  <cols>
    <col min="1" max="1" width="23.5047619047619" customWidth="true"/>
    <col min="2" max="2" width="13.8761904761905" customWidth="true"/>
    <col min="3" max="3" width="16.8761904761905" customWidth="true"/>
    <col min="4" max="4" width="27.1238095238095" customWidth="true"/>
  </cols>
  <sheetData>
    <row r="1" ht="21.75" spans="1:4">
      <c r="A1" s="1" t="s">
        <v>231</v>
      </c>
      <c r="B1" s="1"/>
      <c r="C1" s="1"/>
      <c r="D1" s="1"/>
    </row>
    <row r="2" spans="2:4">
      <c r="B2" s="3"/>
      <c r="C2" s="3"/>
      <c r="D2" s="3"/>
    </row>
    <row r="3" ht="56.25" customHeight="true" spans="1:4">
      <c r="A3" s="4" t="s">
        <v>2</v>
      </c>
      <c r="B3" s="10" t="s">
        <v>102</v>
      </c>
      <c r="C3" s="11" t="s">
        <v>3</v>
      </c>
      <c r="D3" s="11" t="s">
        <v>4</v>
      </c>
    </row>
    <row r="4" ht="56.25" customHeight="true" spans="1:4">
      <c r="A4" s="7" t="s">
        <v>232</v>
      </c>
      <c r="B4" s="12" t="s">
        <v>233</v>
      </c>
      <c r="C4" s="13">
        <v>281.82</v>
      </c>
      <c r="D4" s="9">
        <v>27.2</v>
      </c>
    </row>
    <row r="5" ht="56.25" customHeight="true" spans="1:4">
      <c r="A5" s="7" t="s">
        <v>234</v>
      </c>
      <c r="B5" s="12" t="s">
        <v>235</v>
      </c>
      <c r="C5" s="13">
        <v>69347.83</v>
      </c>
      <c r="D5" s="9">
        <v>22.3</v>
      </c>
    </row>
    <row r="6" ht="56.25" customHeight="true" spans="1:4">
      <c r="A6" s="7" t="s">
        <v>236</v>
      </c>
      <c r="B6" s="12" t="s">
        <v>237</v>
      </c>
      <c r="C6" s="13">
        <v>96.1</v>
      </c>
      <c r="D6" s="9">
        <v>187.5</v>
      </c>
    </row>
    <row r="7" ht="56.25" customHeight="true" spans="1:4">
      <c r="A7" s="7" t="s">
        <v>238</v>
      </c>
      <c r="B7" s="12" t="s">
        <v>239</v>
      </c>
      <c r="C7" s="13">
        <v>13503.75</v>
      </c>
      <c r="D7" s="9">
        <v>133.14</v>
      </c>
    </row>
    <row r="8" ht="56.25" customHeight="true" spans="1:4">
      <c r="A8" s="7" t="s">
        <v>240</v>
      </c>
      <c r="B8" s="12" t="s">
        <v>241</v>
      </c>
      <c r="C8" s="13">
        <v>5277.08</v>
      </c>
      <c r="D8" s="13">
        <v>25.4</v>
      </c>
    </row>
    <row r="9" ht="56.25" customHeight="true" spans="1:4">
      <c r="A9" s="7" t="s">
        <v>242</v>
      </c>
      <c r="B9" s="12" t="s">
        <v>241</v>
      </c>
      <c r="C9" s="13">
        <v>28225.4</v>
      </c>
      <c r="D9" s="13">
        <v>11.2</v>
      </c>
    </row>
  </sheetData>
  <mergeCells count="2">
    <mergeCell ref="A1:D1"/>
    <mergeCell ref="B2:D2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workbookViewId="0">
      <selection activeCell="K18" sqref="K18"/>
    </sheetView>
  </sheetViews>
  <sheetFormatPr defaultColWidth="9" defaultRowHeight="13.5" outlineLevelCol="2"/>
  <cols>
    <col min="1" max="1" width="30.1238095238095" customWidth="true"/>
    <col min="2" max="2" width="20.6285714285714" customWidth="true"/>
    <col min="3" max="3" width="20.247619047619" customWidth="true"/>
  </cols>
  <sheetData>
    <row r="1" ht="21.75" spans="1:3">
      <c r="A1" s="1" t="s">
        <v>243</v>
      </c>
      <c r="B1" s="1"/>
      <c r="C1" s="1"/>
    </row>
    <row r="2" spans="2:3">
      <c r="B2" s="3" t="s">
        <v>244</v>
      </c>
      <c r="C2" s="3"/>
    </row>
    <row r="3" ht="20.25" customHeight="true" spans="1:3">
      <c r="A3" s="4" t="s">
        <v>2</v>
      </c>
      <c r="B3" s="10" t="s">
        <v>3</v>
      </c>
      <c r="C3" s="11" t="s">
        <v>4</v>
      </c>
    </row>
    <row r="4" ht="20.25" customHeight="true" spans="1:3">
      <c r="A4" s="7" t="s">
        <v>245</v>
      </c>
      <c r="B4" s="12">
        <v>17703</v>
      </c>
      <c r="C4" s="13">
        <v>6.1</v>
      </c>
    </row>
    <row r="5" ht="20.25" customHeight="true" spans="1:3">
      <c r="A5" s="7" t="s">
        <v>246</v>
      </c>
      <c r="B5" s="12">
        <v>19996</v>
      </c>
      <c r="C5" s="13">
        <v>6.3</v>
      </c>
    </row>
    <row r="6" ht="20.25" customHeight="true" spans="1:3">
      <c r="A6" s="7" t="s">
        <v>247</v>
      </c>
      <c r="B6" s="12">
        <v>16475</v>
      </c>
      <c r="C6" s="13">
        <v>5.8</v>
      </c>
    </row>
    <row r="7" ht="20.25" customHeight="true" spans="1:3">
      <c r="A7" s="7" t="s">
        <v>248</v>
      </c>
      <c r="B7" s="12">
        <v>16811</v>
      </c>
      <c r="C7" s="13">
        <v>6</v>
      </c>
    </row>
    <row r="8" ht="20.25" customHeight="true" spans="1:3">
      <c r="A8" s="7" t="s">
        <v>249</v>
      </c>
      <c r="B8" s="12">
        <v>17988</v>
      </c>
      <c r="C8" s="13">
        <v>6</v>
      </c>
    </row>
    <row r="9" ht="20.25" customHeight="true" spans="1:3">
      <c r="A9" s="7" t="s">
        <v>250</v>
      </c>
      <c r="B9" s="12">
        <v>15963</v>
      </c>
      <c r="C9" s="13">
        <v>6.1</v>
      </c>
    </row>
    <row r="10" ht="20.25" customHeight="true" spans="1:3">
      <c r="A10" s="7" t="s">
        <v>251</v>
      </c>
      <c r="B10" s="12">
        <v>27531</v>
      </c>
      <c r="C10" s="13">
        <v>4.2</v>
      </c>
    </row>
    <row r="11" ht="20.25" customHeight="true" spans="1:3">
      <c r="A11" s="7" t="s">
        <v>246</v>
      </c>
      <c r="B11" s="12">
        <v>27234</v>
      </c>
      <c r="C11" s="13">
        <v>4.4</v>
      </c>
    </row>
    <row r="12" ht="20.25" customHeight="true" spans="1:3">
      <c r="A12" s="7" t="s">
        <v>247</v>
      </c>
      <c r="B12" s="12">
        <v>27789</v>
      </c>
      <c r="C12" s="13">
        <v>3.6</v>
      </c>
    </row>
    <row r="13" ht="20.25" customHeight="true" spans="1:3">
      <c r="A13" s="7" t="s">
        <v>248</v>
      </c>
      <c r="B13" s="12">
        <v>26317</v>
      </c>
      <c r="C13" s="13">
        <v>4.3</v>
      </c>
    </row>
    <row r="14" ht="20.25" customHeight="true" spans="1:3">
      <c r="A14" s="7" t="s">
        <v>249</v>
      </c>
      <c r="B14" s="12">
        <v>30624</v>
      </c>
      <c r="C14" s="13">
        <v>4.2</v>
      </c>
    </row>
    <row r="15" ht="20.25" customHeight="true" spans="1:3">
      <c r="A15" s="7" t="s">
        <v>250</v>
      </c>
      <c r="B15" s="12">
        <v>26787</v>
      </c>
      <c r="C15" s="13">
        <v>4</v>
      </c>
    </row>
    <row r="16" ht="20.25" customHeight="true" spans="1:3">
      <c r="A16" s="7" t="s">
        <v>252</v>
      </c>
      <c r="B16" s="12">
        <v>11697</v>
      </c>
      <c r="C16" s="13">
        <v>8</v>
      </c>
    </row>
    <row r="17" ht="20.25" customHeight="true" spans="1:3">
      <c r="A17" s="7" t="s">
        <v>246</v>
      </c>
      <c r="B17" s="12">
        <v>13961</v>
      </c>
      <c r="C17" s="13">
        <v>8.5</v>
      </c>
    </row>
    <row r="18" ht="20.25" customHeight="true" spans="1:3">
      <c r="A18" s="7" t="s">
        <v>247</v>
      </c>
      <c r="B18" s="12">
        <v>10796</v>
      </c>
      <c r="C18" s="13">
        <v>7.9</v>
      </c>
    </row>
    <row r="19" ht="20.25" customHeight="true" spans="1:3">
      <c r="A19" s="7" t="s">
        <v>248</v>
      </c>
      <c r="B19" s="12">
        <v>10344</v>
      </c>
      <c r="C19" s="13">
        <v>7.8</v>
      </c>
    </row>
    <row r="20" ht="20.25" customHeight="true" spans="1:3">
      <c r="A20" s="7" t="s">
        <v>249</v>
      </c>
      <c r="B20" s="12">
        <v>11861</v>
      </c>
      <c r="C20" s="13">
        <v>7.6</v>
      </c>
    </row>
    <row r="21" ht="20.25" customHeight="true" spans="1:3">
      <c r="A21" s="7" t="s">
        <v>250</v>
      </c>
      <c r="B21" s="12">
        <v>10912</v>
      </c>
      <c r="C21" s="13">
        <v>7.9</v>
      </c>
    </row>
    <row r="22" ht="20.25" customHeight="true" spans="1:3">
      <c r="A22" s="14" t="s">
        <v>253</v>
      </c>
      <c r="B22" s="12">
        <v>12191</v>
      </c>
      <c r="C22" s="9">
        <v>20</v>
      </c>
    </row>
    <row r="23" ht="20.25" customHeight="true" spans="1:3">
      <c r="A23" s="14" t="s">
        <v>254</v>
      </c>
      <c r="B23" s="12">
        <v>15145</v>
      </c>
      <c r="C23" s="9">
        <v>19.6</v>
      </c>
    </row>
    <row r="24" ht="20.25" customHeight="true" spans="1:3">
      <c r="A24" s="14" t="s">
        <v>255</v>
      </c>
      <c r="B24" s="12">
        <v>10386</v>
      </c>
      <c r="C24" s="9">
        <v>20.1</v>
      </c>
    </row>
  </sheetData>
  <mergeCells count="2">
    <mergeCell ref="A1:C1"/>
    <mergeCell ref="B2:C2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A1" sqref="A1:C1"/>
    </sheetView>
  </sheetViews>
  <sheetFormatPr defaultColWidth="9" defaultRowHeight="13.5" outlineLevelCol="2"/>
  <cols>
    <col min="1" max="1" width="31.247619047619" customWidth="true"/>
    <col min="2" max="3" width="18.5047619047619" customWidth="true"/>
  </cols>
  <sheetData>
    <row r="1" ht="54.75" customHeight="true" spans="1:3">
      <c r="A1" s="1" t="s">
        <v>256</v>
      </c>
      <c r="B1" s="1"/>
      <c r="C1" s="1"/>
    </row>
    <row r="2" ht="23.25" customHeight="true" spans="1:3">
      <c r="A2" s="2" t="s">
        <v>257</v>
      </c>
      <c r="B2" s="2"/>
      <c r="C2" s="2"/>
    </row>
    <row r="3" spans="2:3">
      <c r="B3" s="3"/>
      <c r="C3" s="3"/>
    </row>
    <row r="4" ht="48.75" customHeight="true" spans="1:3">
      <c r="A4" s="4" t="s">
        <v>2</v>
      </c>
      <c r="B4" s="5" t="s">
        <v>258</v>
      </c>
      <c r="C4" s="6" t="s">
        <v>259</v>
      </c>
    </row>
    <row r="5" ht="34.5" customHeight="true" spans="1:3">
      <c r="A5" s="7" t="s">
        <v>260</v>
      </c>
      <c r="B5" s="8">
        <v>99.5</v>
      </c>
      <c r="C5" s="9">
        <v>99.7</v>
      </c>
    </row>
    <row r="6" ht="34.5" customHeight="true" spans="1:3">
      <c r="A6" s="7" t="s">
        <v>261</v>
      </c>
      <c r="B6" s="8">
        <v>95.4</v>
      </c>
      <c r="C6" s="9">
        <v>99.9</v>
      </c>
    </row>
    <row r="7" ht="34.5" customHeight="true" spans="1:3">
      <c r="A7" s="7" t="s">
        <v>262</v>
      </c>
      <c r="B7" s="8">
        <v>99</v>
      </c>
      <c r="C7" s="9">
        <v>98.1</v>
      </c>
    </row>
    <row r="8" ht="34.5" customHeight="true" spans="1:3">
      <c r="A8" s="7" t="s">
        <v>263</v>
      </c>
      <c r="B8" s="8">
        <v>99.4</v>
      </c>
      <c r="C8" s="9">
        <v>99.5</v>
      </c>
    </row>
    <row r="9" ht="34.5" customHeight="true" spans="1:3">
      <c r="A9" s="7" t="s">
        <v>264</v>
      </c>
      <c r="B9" s="8">
        <v>99.1</v>
      </c>
      <c r="C9" s="9">
        <v>99.5</v>
      </c>
    </row>
    <row r="10" ht="34.5" customHeight="true" spans="1:3">
      <c r="A10" s="7" t="s">
        <v>265</v>
      </c>
      <c r="B10" s="8">
        <v>100.2</v>
      </c>
      <c r="C10" s="9">
        <v>98</v>
      </c>
    </row>
    <row r="11" ht="34.5" customHeight="true" spans="1:3">
      <c r="A11" s="7" t="s">
        <v>266</v>
      </c>
      <c r="B11" s="8">
        <v>100.3</v>
      </c>
      <c r="C11" s="9">
        <v>100.2</v>
      </c>
    </row>
    <row r="12" ht="34.5" customHeight="true" spans="1:3">
      <c r="A12" s="7" t="s">
        <v>267</v>
      </c>
      <c r="B12" s="8">
        <v>106.9</v>
      </c>
      <c r="C12" s="9">
        <v>102.2</v>
      </c>
    </row>
    <row r="13" ht="34.5" customHeight="true" spans="1:3">
      <c r="A13" s="7" t="s">
        <v>268</v>
      </c>
      <c r="B13" s="8">
        <v>104.6</v>
      </c>
      <c r="C13" s="9">
        <v>103.8</v>
      </c>
    </row>
  </sheetData>
  <mergeCells count="3">
    <mergeCell ref="A1:C1"/>
    <mergeCell ref="A2:C2"/>
    <mergeCell ref="B3: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A1" sqref="$A1:$XFD1048576"/>
    </sheetView>
  </sheetViews>
  <sheetFormatPr defaultColWidth="9" defaultRowHeight="13.5" outlineLevelCol="2"/>
  <cols>
    <col min="1" max="3" width="28.7142857142857" style="214" customWidth="true"/>
    <col min="4" max="16384" width="9" style="214"/>
  </cols>
  <sheetData>
    <row r="1" s="214" customFormat="true" ht="37.5" customHeight="true" spans="1:3">
      <c r="A1" s="215" t="s">
        <v>18</v>
      </c>
      <c r="B1" s="215"/>
      <c r="C1" s="215"/>
    </row>
    <row r="2" s="214" customFormat="true" ht="27" customHeight="true" spans="1:3">
      <c r="A2" s="216" t="s">
        <v>19</v>
      </c>
      <c r="B2" s="216"/>
      <c r="C2" s="216"/>
    </row>
    <row r="3" s="214" customFormat="true" ht="53" customHeight="true" spans="1:3">
      <c r="A3" s="217" t="s">
        <v>2</v>
      </c>
      <c r="B3" s="218" t="s">
        <v>20</v>
      </c>
      <c r="C3" s="219" t="s">
        <v>4</v>
      </c>
    </row>
    <row r="4" s="214" customFormat="true" ht="43" customHeight="true" spans="1:3">
      <c r="A4" s="220" t="s">
        <v>21</v>
      </c>
      <c r="B4" s="221">
        <v>304273.76</v>
      </c>
      <c r="C4" s="222" t="s">
        <v>22</v>
      </c>
    </row>
    <row r="5" s="214" customFormat="true" ht="43" customHeight="true" spans="1:3">
      <c r="A5" s="223" t="s">
        <v>23</v>
      </c>
      <c r="B5" s="224">
        <v>93455.36</v>
      </c>
      <c r="C5" s="225" t="s">
        <v>24</v>
      </c>
    </row>
    <row r="6" s="214" customFormat="true" ht="43" customHeight="true" spans="1:3">
      <c r="A6" s="223" t="s">
        <v>25</v>
      </c>
      <c r="B6" s="224">
        <v>44353.6</v>
      </c>
      <c r="C6" s="225" t="s">
        <v>26</v>
      </c>
    </row>
    <row r="7" s="214" customFormat="true" ht="43" customHeight="true" spans="1:3">
      <c r="A7" s="223" t="s">
        <v>27</v>
      </c>
      <c r="B7" s="224">
        <v>59815.71</v>
      </c>
      <c r="C7" s="225" t="s">
        <v>22</v>
      </c>
    </row>
    <row r="8" s="214" customFormat="true" ht="43" customHeight="true" spans="1:3">
      <c r="A8" s="223" t="s">
        <v>28</v>
      </c>
      <c r="B8" s="224">
        <v>37823.24</v>
      </c>
      <c r="C8" s="225" t="s">
        <v>26</v>
      </c>
    </row>
    <row r="9" s="214" customFormat="true" ht="43" customHeight="true" spans="1:3">
      <c r="A9" s="223" t="s">
        <v>29</v>
      </c>
      <c r="B9" s="224">
        <v>68825.85</v>
      </c>
      <c r="C9" s="225" t="s">
        <v>24</v>
      </c>
    </row>
    <row r="10" s="214" customFormat="true" ht="43" customHeight="true" spans="1:3">
      <c r="A10" s="220" t="s">
        <v>30</v>
      </c>
      <c r="B10" s="226"/>
      <c r="C10" s="227"/>
    </row>
    <row r="11" s="214" customFormat="true" ht="43" customHeight="true" spans="1:3">
      <c r="A11" s="223" t="s">
        <v>31</v>
      </c>
      <c r="B11" s="228">
        <v>61812.33</v>
      </c>
      <c r="C11" s="227">
        <v>4.1</v>
      </c>
    </row>
    <row r="12" s="214" customFormat="true" ht="43" customHeight="true" spans="1:3">
      <c r="A12" s="223" t="s">
        <v>32</v>
      </c>
      <c r="B12" s="228">
        <v>31318.69</v>
      </c>
      <c r="C12" s="227">
        <v>4.1</v>
      </c>
    </row>
    <row r="13" s="214" customFormat="true" ht="43" customHeight="true" spans="1:3">
      <c r="A13" s="223" t="s">
        <v>33</v>
      </c>
      <c r="B13" s="228">
        <v>35355.4</v>
      </c>
      <c r="C13" s="227">
        <v>4.1</v>
      </c>
    </row>
    <row r="14" s="214" customFormat="true" ht="43" customHeight="true" spans="1:3">
      <c r="A14" s="223" t="s">
        <v>34</v>
      </c>
      <c r="B14" s="228">
        <v>27248.39</v>
      </c>
      <c r="C14" s="227">
        <v>4.1</v>
      </c>
    </row>
    <row r="15" s="214" customFormat="true" ht="43" customHeight="true" spans="1:3">
      <c r="A15" s="223" t="s">
        <v>35</v>
      </c>
      <c r="B15" s="228">
        <v>45974.92</v>
      </c>
      <c r="C15" s="227">
        <v>4.1</v>
      </c>
    </row>
    <row r="16" s="214" customFormat="true" spans="1:3">
      <c r="A16" s="229"/>
      <c r="B16" s="229"/>
      <c r="C16" s="229"/>
    </row>
  </sheetData>
  <mergeCells count="3">
    <mergeCell ref="A1:C1"/>
    <mergeCell ref="A2:C2"/>
    <mergeCell ref="A16:C1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workbookViewId="0">
      <selection activeCell="A1" sqref="$A1:$XFD1048576"/>
    </sheetView>
  </sheetViews>
  <sheetFormatPr defaultColWidth="10.2857142857143" defaultRowHeight="15.75"/>
  <cols>
    <col min="1" max="1" width="27.5714285714286" style="96" customWidth="true"/>
    <col min="2" max="2" width="15.2857142857143" style="203" customWidth="true"/>
    <col min="3" max="3" width="15.4285714285714" style="176" customWidth="true"/>
    <col min="4" max="4" width="13.2857142857143" style="96" customWidth="true"/>
    <col min="5" max="5" width="10.2857142857143" style="96"/>
    <col min="6" max="6" width="15.7142857142857" style="96"/>
    <col min="7" max="8" width="10.2857142857143" style="96"/>
    <col min="9" max="9" width="15.7142857142857" style="96"/>
    <col min="10" max="16384" width="10.2857142857143" style="96"/>
  </cols>
  <sheetData>
    <row r="1" s="96" customFormat="true" spans="1:4">
      <c r="A1" s="204" t="s">
        <v>36</v>
      </c>
      <c r="B1" s="204"/>
      <c r="C1" s="205"/>
      <c r="D1" s="204"/>
    </row>
    <row r="2" s="96" customFormat="true" spans="1:4">
      <c r="A2" s="206"/>
      <c r="B2" s="96"/>
      <c r="C2" s="96"/>
      <c r="D2" s="96" t="s">
        <v>37</v>
      </c>
    </row>
    <row r="3" s="96" customFormat="true" ht="62.25" customHeight="true" spans="1:4">
      <c r="A3" s="184" t="s">
        <v>2</v>
      </c>
      <c r="B3" s="187" t="s">
        <v>38</v>
      </c>
      <c r="C3" s="187" t="s">
        <v>39</v>
      </c>
      <c r="D3" s="207" t="s">
        <v>40</v>
      </c>
    </row>
    <row r="4" s="202" customFormat="true" ht="19.5" customHeight="true" spans="1:4">
      <c r="A4" s="188" t="s">
        <v>41</v>
      </c>
      <c r="B4" s="208">
        <v>0.7</v>
      </c>
      <c r="C4" s="208">
        <v>-5.5</v>
      </c>
      <c r="D4" s="209">
        <f t="shared" ref="D4:D8" si="0">B4-C4</f>
        <v>6.2</v>
      </c>
    </row>
    <row r="5" s="96" customFormat="true" ht="19.5" customHeight="true" spans="1:4">
      <c r="A5" s="191" t="s">
        <v>42</v>
      </c>
      <c r="B5" s="210"/>
      <c r="C5" s="210"/>
      <c r="D5" s="144"/>
    </row>
    <row r="6" s="96" customFormat="true" ht="19.5" customHeight="true" spans="1:4">
      <c r="A6" s="191" t="s">
        <v>31</v>
      </c>
      <c r="B6" s="211">
        <v>3.4</v>
      </c>
      <c r="C6" s="210">
        <v>10.2134454956462</v>
      </c>
      <c r="D6" s="144">
        <f t="shared" si="0"/>
        <v>-6.8134454956462</v>
      </c>
    </row>
    <row r="7" s="96" customFormat="true" ht="19.5" customHeight="true" spans="1:9">
      <c r="A7" s="191" t="s">
        <v>33</v>
      </c>
      <c r="B7" s="211">
        <v>-7.2</v>
      </c>
      <c r="C7" s="210">
        <v>-24.0803103173847</v>
      </c>
      <c r="D7" s="144">
        <f t="shared" si="0"/>
        <v>16.8803103173847</v>
      </c>
      <c r="I7" s="173"/>
    </row>
    <row r="8" s="96" customFormat="true" ht="19.5" customHeight="true" spans="1:9">
      <c r="A8" s="191" t="s">
        <v>43</v>
      </c>
      <c r="B8" s="212">
        <v>13</v>
      </c>
      <c r="C8" s="210">
        <v>-16.1962755954555</v>
      </c>
      <c r="D8" s="144">
        <f t="shared" si="0"/>
        <v>29.1962755954555</v>
      </c>
      <c r="I8" s="173"/>
    </row>
    <row r="9" s="96" customFormat="true" ht="19.5" customHeight="true" spans="1:9">
      <c r="A9" s="191" t="s">
        <v>44</v>
      </c>
      <c r="B9" s="211"/>
      <c r="C9" s="210"/>
      <c r="D9" s="144"/>
      <c r="E9" s="96"/>
      <c r="F9" s="96"/>
      <c r="G9" s="96"/>
      <c r="H9" s="96"/>
      <c r="I9" s="173"/>
    </row>
    <row r="10" s="96" customFormat="true" ht="19.5" customHeight="true" spans="1:9">
      <c r="A10" s="191" t="s">
        <v>45</v>
      </c>
      <c r="B10" s="211">
        <v>-6.92667929359773</v>
      </c>
      <c r="C10" s="210">
        <v>-25.0601747210726</v>
      </c>
      <c r="D10" s="144">
        <f t="shared" ref="D10:D13" si="1">B10-C10</f>
        <v>18.1334954274749</v>
      </c>
      <c r="F10" s="173"/>
      <c r="G10" s="96"/>
      <c r="H10" s="96"/>
      <c r="I10" s="173"/>
    </row>
    <row r="11" s="96" customFormat="true" ht="19.5" customHeight="true" spans="1:6">
      <c r="A11" s="191" t="s">
        <v>46</v>
      </c>
      <c r="B11" s="211">
        <v>1.07276285027025</v>
      </c>
      <c r="C11" s="210">
        <v>-4.54939853302804</v>
      </c>
      <c r="D11" s="144">
        <f t="shared" si="1"/>
        <v>5.62216138329829</v>
      </c>
      <c r="F11" s="173"/>
    </row>
    <row r="12" s="96" customFormat="true" ht="19.5" customHeight="true" spans="1:6">
      <c r="A12" s="191" t="s">
        <v>47</v>
      </c>
      <c r="B12" s="211">
        <v>9.69937254775497</v>
      </c>
      <c r="C12" s="210">
        <v>36.808508668761</v>
      </c>
      <c r="D12" s="144">
        <f t="shared" si="1"/>
        <v>-27.109136121006</v>
      </c>
      <c r="F12" s="173"/>
    </row>
    <row r="13" s="96" customFormat="true" ht="19.5" customHeight="true" spans="1:6">
      <c r="A13" s="191" t="s">
        <v>48</v>
      </c>
      <c r="B13" s="211">
        <v>-1.1101945434735</v>
      </c>
      <c r="C13" s="210">
        <v>13.0151397659081</v>
      </c>
      <c r="D13" s="144">
        <f t="shared" si="1"/>
        <v>-14.1253343093816</v>
      </c>
      <c r="F13" s="173"/>
    </row>
    <row r="14" s="96" customFormat="true" ht="19.5" customHeight="true" spans="1:6">
      <c r="A14" s="191" t="s">
        <v>49</v>
      </c>
      <c r="B14" s="211"/>
      <c r="C14" s="210"/>
      <c r="D14" s="144"/>
      <c r="E14" s="96"/>
      <c r="F14" s="173"/>
    </row>
    <row r="15" s="96" customFormat="true" ht="19.5" customHeight="true" spans="1:6">
      <c r="A15" s="191" t="s">
        <v>50</v>
      </c>
      <c r="B15" s="211">
        <v>-3.51866129365814</v>
      </c>
      <c r="C15" s="210">
        <v>-9.53389748349624</v>
      </c>
      <c r="D15" s="144">
        <f t="shared" ref="D15:D19" si="2">B15-C15</f>
        <v>6.0152361898381</v>
      </c>
      <c r="F15" s="173"/>
    </row>
    <row r="16" s="96" customFormat="true" ht="19.5" customHeight="true" spans="1:6">
      <c r="A16" s="191" t="s">
        <v>51</v>
      </c>
      <c r="B16" s="211">
        <v>-41.2657019631517</v>
      </c>
      <c r="C16" s="210">
        <v>21.4830686860101</v>
      </c>
      <c r="D16" s="144">
        <f t="shared" si="2"/>
        <v>-62.7487706491618</v>
      </c>
      <c r="F16" s="173"/>
    </row>
    <row r="17" s="96" customFormat="true" ht="18.75" customHeight="true" spans="1:4">
      <c r="A17" s="191" t="s">
        <v>52</v>
      </c>
      <c r="B17" s="211"/>
      <c r="C17" s="210"/>
      <c r="D17" s="144"/>
    </row>
    <row r="18" s="96" customFormat="true" ht="18.75" customHeight="true" spans="1:4">
      <c r="A18" s="191" t="s">
        <v>53</v>
      </c>
      <c r="B18" s="211">
        <v>-4.26600413302574</v>
      </c>
      <c r="C18" s="210">
        <v>-13.7056500219946</v>
      </c>
      <c r="D18" s="144">
        <f t="shared" si="2"/>
        <v>9.43964588896886</v>
      </c>
    </row>
    <row r="19" s="96" customFormat="true" ht="22.5" customHeight="true" spans="1:4">
      <c r="A19" s="191" t="s">
        <v>54</v>
      </c>
      <c r="B19" s="211">
        <v>6.19536799478545</v>
      </c>
      <c r="C19" s="210">
        <v>20.8407259970583</v>
      </c>
      <c r="D19" s="144">
        <f t="shared" si="2"/>
        <v>-14.6453580022729</v>
      </c>
    </row>
    <row r="20" spans="1:2">
      <c r="A20" s="213" t="s">
        <v>55</v>
      </c>
      <c r="B20" s="136"/>
    </row>
    <row r="21" s="202" customFormat="true" spans="1:256">
      <c r="A21" s="213"/>
      <c r="B21" s="136"/>
      <c r="C21" s="17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  <c r="IQ21" s="96"/>
      <c r="IR21" s="96"/>
      <c r="IS21" s="96"/>
      <c r="IT21" s="96"/>
      <c r="IU21" s="96"/>
      <c r="IV21" s="96"/>
    </row>
    <row r="22" spans="1:2">
      <c r="A22" s="213"/>
      <c r="B22" s="136"/>
    </row>
    <row r="23" s="202" customFormat="true" spans="1:256">
      <c r="A23" s="94"/>
      <c r="B23" s="135"/>
      <c r="C23" s="17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96"/>
      <c r="EE23" s="96"/>
      <c r="EF23" s="96"/>
      <c r="EG23" s="96"/>
      <c r="EH23" s="96"/>
      <c r="EI23" s="96"/>
      <c r="EJ23" s="96"/>
      <c r="EK23" s="96"/>
      <c r="EL23" s="96"/>
      <c r="EM23" s="96"/>
      <c r="EN23" s="96"/>
      <c r="EO23" s="96"/>
      <c r="EP23" s="96"/>
      <c r="EQ23" s="96"/>
      <c r="ER23" s="96"/>
      <c r="ES23" s="96"/>
      <c r="ET23" s="96"/>
      <c r="EU23" s="96"/>
      <c r="EV23" s="96"/>
      <c r="EW23" s="96"/>
      <c r="EX23" s="96"/>
      <c r="EY23" s="96"/>
      <c r="EZ23" s="96"/>
      <c r="FA23" s="96"/>
      <c r="FB23" s="96"/>
      <c r="FC23" s="96"/>
      <c r="FD23" s="96"/>
      <c r="FE23" s="96"/>
      <c r="FF23" s="96"/>
      <c r="FG23" s="96"/>
      <c r="FH23" s="96"/>
      <c r="FI23" s="96"/>
      <c r="FJ23" s="96"/>
      <c r="FK23" s="96"/>
      <c r="FL23" s="96"/>
      <c r="FM23" s="96"/>
      <c r="FN23" s="96"/>
      <c r="FO23" s="96"/>
      <c r="FP23" s="96"/>
      <c r="FQ23" s="96"/>
      <c r="FR23" s="96"/>
      <c r="FS23" s="96"/>
      <c r="FT23" s="96"/>
      <c r="FU23" s="96"/>
      <c r="FV23" s="96"/>
      <c r="FW23" s="96"/>
      <c r="FX23" s="96"/>
      <c r="FY23" s="96"/>
      <c r="FZ23" s="96"/>
      <c r="GA23" s="96"/>
      <c r="GB23" s="96"/>
      <c r="GC23" s="96"/>
      <c r="GD23" s="96"/>
      <c r="GE23" s="96"/>
      <c r="GF23" s="96"/>
      <c r="GG23" s="96"/>
      <c r="GH23" s="96"/>
      <c r="GI23" s="96"/>
      <c r="GJ23" s="96"/>
      <c r="GK23" s="96"/>
      <c r="GL23" s="96"/>
      <c r="GM23" s="96"/>
      <c r="GN23" s="96"/>
      <c r="GO23" s="96"/>
      <c r="GP23" s="96"/>
      <c r="GQ23" s="96"/>
      <c r="GR23" s="96"/>
      <c r="GS23" s="96"/>
      <c r="GT23" s="96"/>
      <c r="GU23" s="96"/>
      <c r="GV23" s="96"/>
      <c r="GW23" s="96"/>
      <c r="GX23" s="96"/>
      <c r="GY23" s="96"/>
      <c r="GZ23" s="96"/>
      <c r="HA23" s="96"/>
      <c r="HB23" s="96"/>
      <c r="HC23" s="96"/>
      <c r="HD23" s="96"/>
      <c r="HE23" s="96"/>
      <c r="HF23" s="96"/>
      <c r="HG23" s="96"/>
      <c r="HH23" s="96"/>
      <c r="HI23" s="96"/>
      <c r="HJ23" s="96"/>
      <c r="HK23" s="96"/>
      <c r="HL23" s="96"/>
      <c r="HM23" s="96"/>
      <c r="HN23" s="96"/>
      <c r="HO23" s="96"/>
      <c r="HP23" s="96"/>
      <c r="HQ23" s="96"/>
      <c r="HR23" s="96"/>
      <c r="HS23" s="96"/>
      <c r="HT23" s="96"/>
      <c r="HU23" s="96"/>
      <c r="HV23" s="96"/>
      <c r="HW23" s="96"/>
      <c r="HX23" s="96"/>
      <c r="HY23" s="96"/>
      <c r="HZ23" s="96"/>
      <c r="IA23" s="96"/>
      <c r="IB23" s="96"/>
      <c r="IC23" s="96"/>
      <c r="ID23" s="96"/>
      <c r="IE23" s="96"/>
      <c r="IF23" s="96"/>
      <c r="IG23" s="96"/>
      <c r="IH23" s="96"/>
      <c r="II23" s="96"/>
      <c r="IJ23" s="96"/>
      <c r="IK23" s="96"/>
      <c r="IL23" s="96"/>
      <c r="IM23" s="96"/>
      <c r="IN23" s="96"/>
      <c r="IO23" s="96"/>
      <c r="IP23" s="96"/>
      <c r="IQ23" s="96"/>
      <c r="IR23" s="96"/>
      <c r="IS23" s="96"/>
      <c r="IT23" s="96"/>
      <c r="IU23" s="96"/>
      <c r="IV23" s="96"/>
    </row>
  </sheetData>
  <mergeCells count="2">
    <mergeCell ref="A1:D1"/>
    <mergeCell ref="A23:B2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A1" sqref="$A1:$XFD1048576"/>
    </sheetView>
  </sheetViews>
  <sheetFormatPr defaultColWidth="10.2857142857143" defaultRowHeight="15.75"/>
  <cols>
    <col min="1" max="1" width="38.2857142857143" style="96" customWidth="true"/>
    <col min="2" max="2" width="19.5714285714286" style="96" hidden="true" customWidth="true"/>
    <col min="3" max="3" width="12.2857142857143" style="96" customWidth="true"/>
    <col min="4" max="4" width="13.2857142857143" style="177" customWidth="true"/>
    <col min="5" max="5" width="12.4285714285714" style="96" customWidth="true"/>
    <col min="6" max="7" width="10.2857142857143" style="96"/>
    <col min="8" max="9" width="15.7142857142857" style="96"/>
    <col min="10" max="16384" width="10.2857142857143" style="96"/>
  </cols>
  <sheetData>
    <row r="1" s="96" customFormat="true" spans="1:5">
      <c r="A1" s="178" t="s">
        <v>56</v>
      </c>
      <c r="B1" s="179"/>
      <c r="C1" s="179"/>
      <c r="D1" s="180"/>
      <c r="E1" s="198"/>
    </row>
    <row r="2" s="96" customFormat="true" spans="1:5">
      <c r="A2" s="181"/>
      <c r="B2" s="182"/>
      <c r="C2" s="183"/>
      <c r="D2" s="183"/>
      <c r="E2" s="199" t="s">
        <v>37</v>
      </c>
    </row>
    <row r="3" s="96" customFormat="true" ht="63" customHeight="true" spans="1:5">
      <c r="A3" s="184" t="s">
        <v>57</v>
      </c>
      <c r="B3" s="185" t="s">
        <v>58</v>
      </c>
      <c r="C3" s="186" t="s">
        <v>38</v>
      </c>
      <c r="D3" s="187" t="s">
        <v>39</v>
      </c>
      <c r="E3" s="200" t="s">
        <v>59</v>
      </c>
    </row>
    <row r="4" s="96" customFormat="true" ht="16.5" customHeight="true" spans="1:5">
      <c r="A4" s="188" t="s">
        <v>60</v>
      </c>
      <c r="B4" s="189">
        <v>216827</v>
      </c>
      <c r="C4" s="190">
        <v>3.54377373944459</v>
      </c>
      <c r="D4" s="190">
        <v>12.2</v>
      </c>
      <c r="E4" s="144">
        <f t="shared" ref="E4:E7" si="0">C4-D4</f>
        <v>-8.65622626055541</v>
      </c>
    </row>
    <row r="5" s="96" customFormat="true" ht="16.5" customHeight="true" spans="1:5">
      <c r="A5" s="191" t="s">
        <v>61</v>
      </c>
      <c r="B5" s="189"/>
      <c r="C5" s="190"/>
      <c r="D5" s="190"/>
      <c r="E5" s="144"/>
    </row>
    <row r="6" s="96" customFormat="true" ht="19.5" customHeight="true" spans="1:9">
      <c r="A6" s="191" t="s">
        <v>45</v>
      </c>
      <c r="B6" s="192">
        <v>18598</v>
      </c>
      <c r="C6" s="145">
        <v>-9.45663933685489</v>
      </c>
      <c r="D6" s="145">
        <v>-1.06807308073573</v>
      </c>
      <c r="E6" s="144">
        <f t="shared" si="0"/>
        <v>-8.38856625611916</v>
      </c>
      <c r="H6" s="173"/>
      <c r="I6" s="173"/>
    </row>
    <row r="7" s="96" customFormat="true" ht="19.5" customHeight="true" spans="1:9">
      <c r="A7" s="191" t="s">
        <v>46</v>
      </c>
      <c r="B7" s="192">
        <v>174174</v>
      </c>
      <c r="C7" s="145">
        <v>4.82718704716351</v>
      </c>
      <c r="D7" s="145">
        <v>13.7588301950481</v>
      </c>
      <c r="E7" s="144">
        <f t="shared" si="0"/>
        <v>-8.9316431478846</v>
      </c>
      <c r="H7" s="173"/>
      <c r="I7" s="173"/>
    </row>
    <row r="8" s="96" customFormat="true" ht="19.5" customHeight="true" spans="1:9">
      <c r="A8" s="191" t="s">
        <v>62</v>
      </c>
      <c r="B8" s="192"/>
      <c r="C8" s="96"/>
      <c r="D8" s="145"/>
      <c r="E8" s="144"/>
      <c r="F8" s="96"/>
      <c r="G8" s="96"/>
      <c r="H8" s="173"/>
      <c r="I8" s="173"/>
    </row>
    <row r="9" s="96" customFormat="true" ht="19.5" customHeight="true" spans="1:9">
      <c r="A9" s="191" t="s">
        <v>50</v>
      </c>
      <c r="B9" s="192">
        <v>124930</v>
      </c>
      <c r="C9" s="145">
        <v>-0.268254583141914</v>
      </c>
      <c r="D9" s="145">
        <v>-2.14031981745238</v>
      </c>
      <c r="E9" s="144">
        <f t="shared" ref="E9:E18" si="1">C9-D9</f>
        <v>1.87206523431047</v>
      </c>
      <c r="H9" s="173"/>
      <c r="I9" s="173"/>
    </row>
    <row r="10" s="96" customFormat="true" ht="19.5" customHeight="true" spans="1:9">
      <c r="A10" s="191" t="s">
        <v>51</v>
      </c>
      <c r="B10" s="193">
        <v>63592</v>
      </c>
      <c r="C10" s="145">
        <v>-38.7929880158004</v>
      </c>
      <c r="D10" s="145">
        <v>30.2662945520088</v>
      </c>
      <c r="E10" s="144">
        <f t="shared" si="1"/>
        <v>-69.0592825678092</v>
      </c>
      <c r="H10" s="173"/>
      <c r="I10" s="173"/>
    </row>
    <row r="11" s="96" customFormat="true" ht="19.5" customHeight="true" spans="1:9">
      <c r="A11" s="191" t="s">
        <v>63</v>
      </c>
      <c r="B11" s="194"/>
      <c r="C11" s="145"/>
      <c r="D11" s="145"/>
      <c r="E11" s="144"/>
      <c r="F11" s="96"/>
      <c r="G11" s="96"/>
      <c r="H11" s="96"/>
      <c r="I11" s="173"/>
    </row>
    <row r="12" s="96" customFormat="true" ht="19.5" customHeight="true" spans="1:5">
      <c r="A12" s="191" t="s">
        <v>64</v>
      </c>
      <c r="B12" s="195">
        <v>97327</v>
      </c>
      <c r="C12" s="145">
        <v>-0.626175092753104</v>
      </c>
      <c r="D12" s="145">
        <v>-6.57783362969121</v>
      </c>
      <c r="E12" s="144">
        <f t="shared" si="1"/>
        <v>5.95165853693811</v>
      </c>
    </row>
    <row r="13" s="96" customFormat="true" ht="19.5" customHeight="true" spans="1:5">
      <c r="A13" s="191" t="s">
        <v>65</v>
      </c>
      <c r="B13" s="195">
        <v>119501</v>
      </c>
      <c r="C13" s="145">
        <v>7.09011510276476</v>
      </c>
      <c r="D13" s="145">
        <v>59.4501880027153</v>
      </c>
      <c r="E13" s="144">
        <f t="shared" si="1"/>
        <v>-52.3600728999505</v>
      </c>
    </row>
    <row r="14" s="96" customFormat="true" ht="19.5" customHeight="true" spans="1:5">
      <c r="A14" s="188" t="s">
        <v>66</v>
      </c>
      <c r="B14" s="194">
        <v>98.25</v>
      </c>
      <c r="C14" s="190">
        <v>99.3139827969358</v>
      </c>
      <c r="D14" s="190">
        <v>98.891480375784</v>
      </c>
      <c r="E14" s="144">
        <f t="shared" si="1"/>
        <v>0.422502421151805</v>
      </c>
    </row>
    <row r="15" s="96" customFormat="true" ht="19.5" customHeight="true" spans="1:5">
      <c r="A15" s="191" t="s">
        <v>67</v>
      </c>
      <c r="B15" s="196">
        <f>17440/B6*100</f>
        <v>93.7735240348425</v>
      </c>
      <c r="C15" s="145">
        <v>92.4094153080752</v>
      </c>
      <c r="D15" s="145">
        <v>96.6442485679177</v>
      </c>
      <c r="E15" s="144">
        <f t="shared" si="1"/>
        <v>-4.23483325984255</v>
      </c>
    </row>
    <row r="16" s="96" customFormat="true" ht="19.5" customHeight="true" spans="1:5">
      <c r="A16" s="191" t="s">
        <v>68</v>
      </c>
      <c r="B16" s="196">
        <f>172786/B7*100</f>
        <v>99.2030957548199</v>
      </c>
      <c r="C16" s="145">
        <v>99.9027295748234</v>
      </c>
      <c r="D16" s="145">
        <v>99.1233419900553</v>
      </c>
      <c r="E16" s="144">
        <f t="shared" si="1"/>
        <v>0.779387584768074</v>
      </c>
    </row>
    <row r="17" s="96" customFormat="true" ht="19.5" customHeight="true" spans="1:5">
      <c r="A17" s="191" t="s">
        <v>69</v>
      </c>
      <c r="B17" s="196">
        <f>124930/B9*100</f>
        <v>100</v>
      </c>
      <c r="C17" s="145">
        <v>100</v>
      </c>
      <c r="D17" s="145">
        <v>100.000003869287</v>
      </c>
      <c r="E17" s="144">
        <f t="shared" si="1"/>
        <v>-3.86928746820558e-6</v>
      </c>
    </row>
    <row r="18" s="96" customFormat="true" ht="19.5" customHeight="true" spans="1:5">
      <c r="A18" s="197" t="s">
        <v>70</v>
      </c>
      <c r="B18" s="196">
        <f>61159/B10*100</f>
        <v>96.1740470499434</v>
      </c>
      <c r="C18" s="145">
        <v>116.84338908892</v>
      </c>
      <c r="D18" s="145">
        <v>83.9206409426678</v>
      </c>
      <c r="E18" s="144">
        <f t="shared" si="1"/>
        <v>32.9227481462522</v>
      </c>
    </row>
    <row r="19" s="96" customFormat="true" hidden="true" spans="4:5">
      <c r="D19" s="177"/>
      <c r="E19" s="201">
        <f>B19-C19</f>
        <v>0</v>
      </c>
    </row>
    <row r="20" s="96" customFormat="true" hidden="true" spans="4:5">
      <c r="D20" s="177"/>
      <c r="E20" s="201">
        <f>B20-C20</f>
        <v>0</v>
      </c>
    </row>
    <row r="21" s="96" customFormat="true" ht="19.5" customHeight="true" spans="4:4">
      <c r="D21" s="177"/>
    </row>
    <row r="22" s="96" customFormat="true" ht="18.75" customHeight="true" spans="4:4">
      <c r="D22" s="177"/>
    </row>
  </sheetData>
  <mergeCells count="1">
    <mergeCell ref="A1:E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4"/>
  <sheetViews>
    <sheetView topLeftCell="E1" workbookViewId="0">
      <selection activeCell="F20" sqref="F20"/>
    </sheetView>
  </sheetViews>
  <sheetFormatPr defaultColWidth="10.2857142857143" defaultRowHeight="15.75"/>
  <cols>
    <col min="1" max="1" width="8.28571428571429" style="96" hidden="true" customWidth="true"/>
    <col min="2" max="2" width="21.7142857142857" style="96" hidden="true" customWidth="true"/>
    <col min="3" max="3" width="12.1428571428571" style="134" hidden="true" customWidth="true"/>
    <col min="4" max="4" width="24" style="96" hidden="true" customWidth="true"/>
    <col min="5" max="5" width="0.142857142857143" style="96" customWidth="true"/>
    <col min="6" max="6" width="21.7142857142857" style="96" customWidth="true"/>
    <col min="7" max="7" width="12.1428571428571" style="134" customWidth="true"/>
    <col min="8" max="8" width="12.1428571428571" style="134" hidden="true" customWidth="true"/>
    <col min="9" max="9" width="18.8571428571429" style="96" customWidth="true"/>
    <col min="10" max="10" width="12.4285714285714" style="96" customWidth="true"/>
    <col min="11" max="13" width="14.4285714285714" style="96"/>
    <col min="14" max="14" width="10.2857142857143" style="96"/>
    <col min="15" max="15" width="47.4285714285714" style="96" customWidth="true"/>
    <col min="16" max="19" width="10.2857142857143" style="96"/>
    <col min="20" max="21" width="11.8571428571429" style="96"/>
    <col min="22" max="16384" width="10.2857142857143" style="96"/>
  </cols>
  <sheetData>
    <row r="1" s="96" customFormat="true" ht="23" customHeight="true" spans="2:9">
      <c r="B1" s="135" t="s">
        <v>71</v>
      </c>
      <c r="C1" s="135"/>
      <c r="D1" s="135"/>
      <c r="E1" s="96"/>
      <c r="F1" s="135" t="s">
        <v>71</v>
      </c>
      <c r="G1" s="135"/>
      <c r="H1" s="135"/>
      <c r="I1" s="135"/>
    </row>
    <row r="2" s="96" customFormat="true" ht="18" customHeight="true" spans="2:9">
      <c r="B2" s="135"/>
      <c r="C2" s="136" t="s">
        <v>72</v>
      </c>
      <c r="D2" s="136"/>
      <c r="E2" s="96"/>
      <c r="F2" s="135"/>
      <c r="G2" s="156" t="s">
        <v>1</v>
      </c>
      <c r="H2" s="156"/>
      <c r="I2" s="156"/>
    </row>
    <row r="3" s="96" customFormat="true" ht="29.25" customHeight="true" spans="1:9">
      <c r="A3" s="137"/>
      <c r="B3" s="138" t="s">
        <v>2</v>
      </c>
      <c r="C3" s="139" t="s">
        <v>73</v>
      </c>
      <c r="D3" s="140" t="s">
        <v>4</v>
      </c>
      <c r="E3" s="96"/>
      <c r="F3" s="157" t="s">
        <v>2</v>
      </c>
      <c r="G3" s="158" t="s">
        <v>74</v>
      </c>
      <c r="H3" s="159" t="s">
        <v>75</v>
      </c>
      <c r="I3" s="140" t="s">
        <v>4</v>
      </c>
    </row>
    <row r="4" s="96" customFormat="true" ht="18" customHeight="true" spans="1:9">
      <c r="A4" s="137"/>
      <c r="B4" s="141" t="s">
        <v>76</v>
      </c>
      <c r="C4" s="142"/>
      <c r="D4" s="143"/>
      <c r="E4" s="96"/>
      <c r="F4" s="160" t="s">
        <v>76</v>
      </c>
      <c r="G4" s="161">
        <v>53</v>
      </c>
      <c r="H4" s="162">
        <v>47</v>
      </c>
      <c r="I4" s="172">
        <f t="shared" ref="I4:I16" si="0">(G4-H4)/H4*100</f>
        <v>12.7659574468085</v>
      </c>
    </row>
    <row r="5" s="96" customFormat="true" ht="18" customHeight="true" spans="1:9">
      <c r="A5" s="137"/>
      <c r="B5" s="141" t="s">
        <v>77</v>
      </c>
      <c r="C5" s="142"/>
      <c r="D5" s="144"/>
      <c r="E5" s="96"/>
      <c r="F5" s="160" t="s">
        <v>77</v>
      </c>
      <c r="G5" s="161">
        <v>8</v>
      </c>
      <c r="H5" s="162">
        <v>9</v>
      </c>
      <c r="I5" s="172">
        <f t="shared" si="0"/>
        <v>-11.1111111111111</v>
      </c>
    </row>
    <row r="6" s="96" customFormat="true" ht="18" customHeight="true" spans="1:12">
      <c r="A6" s="137"/>
      <c r="B6" s="141" t="s">
        <v>78</v>
      </c>
      <c r="C6" s="145"/>
      <c r="D6" s="146"/>
      <c r="E6" s="96"/>
      <c r="F6" s="160" t="s">
        <v>78</v>
      </c>
      <c r="G6" s="163">
        <f>G5/G4*100</f>
        <v>15.0943396226415</v>
      </c>
      <c r="H6" s="163">
        <f>H5/H4*100</f>
        <v>19.1489361702128</v>
      </c>
      <c r="I6" s="172">
        <f>G6-H6</f>
        <v>-4.05459654757126</v>
      </c>
      <c r="K6" s="173"/>
      <c r="L6" s="173"/>
    </row>
    <row r="7" s="96" customFormat="true" ht="18" customHeight="true" spans="1:9">
      <c r="A7" s="137"/>
      <c r="B7" s="147" t="s">
        <v>79</v>
      </c>
      <c r="C7" s="148"/>
      <c r="D7" s="149"/>
      <c r="E7" s="96">
        <v>647831</v>
      </c>
      <c r="F7" s="164" t="s">
        <v>79</v>
      </c>
      <c r="G7" s="165">
        <v>7825471.2</v>
      </c>
      <c r="H7" s="166">
        <v>7189196.4</v>
      </c>
      <c r="I7" s="172">
        <f t="shared" si="0"/>
        <v>8.85043007032051</v>
      </c>
    </row>
    <row r="8" s="96" customFormat="true" ht="18" customHeight="true" spans="1:9">
      <c r="A8" s="137"/>
      <c r="B8" s="147" t="s">
        <v>80</v>
      </c>
      <c r="C8" s="148"/>
      <c r="D8" s="149"/>
      <c r="E8" s="96">
        <v>1083249</v>
      </c>
      <c r="F8" s="164" t="s">
        <v>80</v>
      </c>
      <c r="G8" s="167">
        <v>5270103</v>
      </c>
      <c r="H8" s="168">
        <v>5023813.1</v>
      </c>
      <c r="I8" s="172">
        <f t="shared" si="0"/>
        <v>4.90244949598146</v>
      </c>
    </row>
    <row r="9" s="96" customFormat="true" ht="18" customHeight="true" spans="1:9">
      <c r="A9" s="137"/>
      <c r="B9" s="141" t="s">
        <v>81</v>
      </c>
      <c r="C9" s="148"/>
      <c r="D9" s="149"/>
      <c r="E9" s="96">
        <v>244085</v>
      </c>
      <c r="F9" s="160" t="s">
        <v>82</v>
      </c>
      <c r="G9" s="167">
        <v>712810.8</v>
      </c>
      <c r="H9" s="168">
        <v>673796.9</v>
      </c>
      <c r="I9" s="172">
        <f t="shared" si="0"/>
        <v>5.79015724174451</v>
      </c>
    </row>
    <row r="10" s="96" customFormat="true" ht="18" customHeight="true" spans="1:9">
      <c r="A10" s="137"/>
      <c r="B10" s="141" t="s">
        <v>83</v>
      </c>
      <c r="C10" s="148"/>
      <c r="D10" s="149"/>
      <c r="E10" s="96">
        <v>148407</v>
      </c>
      <c r="F10" s="160" t="s">
        <v>84</v>
      </c>
      <c r="G10" s="167">
        <v>373983</v>
      </c>
      <c r="H10" s="168">
        <v>329061.1</v>
      </c>
      <c r="I10" s="172">
        <f t="shared" si="0"/>
        <v>13.6515376627623</v>
      </c>
    </row>
    <row r="11" s="96" customFormat="true" ht="18" customHeight="true" spans="1:9">
      <c r="A11" s="137"/>
      <c r="B11" s="141" t="s">
        <v>85</v>
      </c>
      <c r="C11" s="148"/>
      <c r="D11" s="149"/>
      <c r="E11" s="96">
        <v>1036</v>
      </c>
      <c r="F11" s="160" t="s">
        <v>86</v>
      </c>
      <c r="G11" s="167">
        <v>5080.7</v>
      </c>
      <c r="H11" s="168">
        <v>4764.7</v>
      </c>
      <c r="I11" s="172">
        <f t="shared" si="0"/>
        <v>6.63210695321846</v>
      </c>
    </row>
    <row r="12" s="96" customFormat="true" ht="18" customHeight="true" spans="1:9">
      <c r="A12" s="137"/>
      <c r="B12" s="147" t="s">
        <v>87</v>
      </c>
      <c r="C12" s="148"/>
      <c r="D12" s="149"/>
      <c r="E12" s="96">
        <v>6159</v>
      </c>
      <c r="F12" s="164" t="s">
        <v>87</v>
      </c>
      <c r="G12" s="167">
        <v>3665.5</v>
      </c>
      <c r="H12" s="168">
        <v>4071.8</v>
      </c>
      <c r="I12" s="172">
        <f t="shared" si="0"/>
        <v>-9.97838793653913</v>
      </c>
    </row>
    <row r="13" s="96" customFormat="true" ht="18" customHeight="true" spans="1:19">
      <c r="A13" s="137"/>
      <c r="B13" s="147" t="s">
        <v>88</v>
      </c>
      <c r="C13" s="148"/>
      <c r="D13" s="149"/>
      <c r="E13" s="96">
        <v>8924</v>
      </c>
      <c r="F13" s="164" t="s">
        <v>88</v>
      </c>
      <c r="G13" s="167">
        <v>10540.3</v>
      </c>
      <c r="H13" s="168">
        <v>8749</v>
      </c>
      <c r="I13" s="172">
        <f t="shared" si="0"/>
        <v>20.4743399245628</v>
      </c>
      <c r="O13" s="176"/>
      <c r="P13" s="176"/>
      <c r="Q13" s="176"/>
      <c r="R13" s="176"/>
      <c r="S13" s="176"/>
    </row>
    <row r="14" s="96" customFormat="true" ht="18" customHeight="true" spans="1:19">
      <c r="A14" s="137"/>
      <c r="B14" s="147" t="s">
        <v>89</v>
      </c>
      <c r="C14" s="148"/>
      <c r="D14" s="149"/>
      <c r="E14" s="96"/>
      <c r="F14" s="164" t="s">
        <v>89</v>
      </c>
      <c r="G14" s="167">
        <v>119490.3</v>
      </c>
      <c r="H14" s="168">
        <v>136377.2</v>
      </c>
      <c r="I14" s="172">
        <f t="shared" si="0"/>
        <v>-12.3824950211619</v>
      </c>
      <c r="O14" s="176"/>
      <c r="P14" s="176"/>
      <c r="Q14" s="176"/>
      <c r="R14" s="176"/>
      <c r="S14" s="176"/>
    </row>
    <row r="15" s="96" customFormat="true" ht="18" customHeight="true" spans="1:9">
      <c r="A15" s="137"/>
      <c r="B15" s="147" t="s">
        <v>90</v>
      </c>
      <c r="C15" s="148"/>
      <c r="D15" s="149"/>
      <c r="E15" s="96"/>
      <c r="F15" s="164" t="s">
        <v>90</v>
      </c>
      <c r="G15" s="167">
        <v>59840.3</v>
      </c>
      <c r="H15" s="168">
        <v>38572.9</v>
      </c>
      <c r="I15" s="172">
        <f t="shared" si="0"/>
        <v>55.1356003826521</v>
      </c>
    </row>
    <row r="16" s="96" customFormat="true" ht="18" customHeight="true" spans="1:19">
      <c r="A16" s="137"/>
      <c r="B16" s="147" t="s">
        <v>91</v>
      </c>
      <c r="C16" s="148"/>
      <c r="D16" s="149"/>
      <c r="E16" s="96">
        <v>53817</v>
      </c>
      <c r="F16" s="164" t="s">
        <v>91</v>
      </c>
      <c r="G16" s="167">
        <v>199779.4</v>
      </c>
      <c r="H16" s="168">
        <v>184557.2</v>
      </c>
      <c r="I16" s="172">
        <f t="shared" si="0"/>
        <v>8.24795781470459</v>
      </c>
      <c r="O16" s="176"/>
      <c r="P16" s="176"/>
      <c r="Q16" s="176"/>
      <c r="R16" s="176"/>
      <c r="S16" s="176"/>
    </row>
    <row r="17" s="96" customFormat="true" ht="18" customHeight="true" spans="1:19">
      <c r="A17" s="137"/>
      <c r="B17" s="141" t="s">
        <v>92</v>
      </c>
      <c r="C17" s="142"/>
      <c r="D17" s="149"/>
      <c r="E17" s="96"/>
      <c r="F17" s="160" t="s">
        <v>92</v>
      </c>
      <c r="G17" s="169"/>
      <c r="H17" s="162"/>
      <c r="I17" s="172"/>
      <c r="J17" s="96"/>
      <c r="K17" s="96"/>
      <c r="L17" s="96"/>
      <c r="M17" s="96"/>
      <c r="N17" s="96"/>
      <c r="O17" s="176"/>
      <c r="P17" s="176"/>
      <c r="Q17" s="176"/>
      <c r="R17" s="176"/>
      <c r="S17" s="176"/>
    </row>
    <row r="18" s="96" customFormat="true" ht="18" customHeight="true" spans="1:19">
      <c r="A18" s="137"/>
      <c r="B18" s="150" t="s">
        <v>93</v>
      </c>
      <c r="C18" s="142"/>
      <c r="D18" s="149"/>
      <c r="E18" s="96">
        <v>50715</v>
      </c>
      <c r="F18" s="170" t="s">
        <v>93</v>
      </c>
      <c r="G18" s="161">
        <v>196595.6</v>
      </c>
      <c r="H18" s="162">
        <v>181902.6</v>
      </c>
      <c r="I18" s="172">
        <f t="shared" ref="I18:I21" si="1">(G18-H18)/H18*100</f>
        <v>8.07739966333631</v>
      </c>
      <c r="O18" s="176"/>
      <c r="P18" s="176"/>
      <c r="Q18" s="176"/>
      <c r="R18" s="176"/>
      <c r="S18" s="176"/>
    </row>
    <row r="19" s="96" customFormat="true" ht="18" customHeight="true" spans="1:21">
      <c r="A19" s="137"/>
      <c r="B19" s="150" t="s">
        <v>94</v>
      </c>
      <c r="C19" s="142"/>
      <c r="D19" s="149"/>
      <c r="E19" s="96">
        <v>4391</v>
      </c>
      <c r="F19" s="170" t="s">
        <v>95</v>
      </c>
      <c r="G19" s="161">
        <v>4237.8</v>
      </c>
      <c r="H19" s="162">
        <v>4495.5</v>
      </c>
      <c r="I19" s="172">
        <f t="shared" si="1"/>
        <v>-5.73239906573239</v>
      </c>
      <c r="J19" s="174"/>
      <c r="K19" s="96"/>
      <c r="L19" s="96"/>
      <c r="M19" s="96"/>
      <c r="N19" s="96"/>
      <c r="O19" s="176"/>
      <c r="P19" s="176"/>
      <c r="Q19" s="176"/>
      <c r="R19" s="176"/>
      <c r="S19" s="176"/>
      <c r="T19" s="176"/>
      <c r="U19" s="176"/>
    </row>
    <row r="20" s="96" customFormat="true" ht="18" customHeight="true" spans="1:21">
      <c r="A20" s="137"/>
      <c r="B20" s="150" t="s">
        <v>96</v>
      </c>
      <c r="C20" s="142"/>
      <c r="D20" s="149"/>
      <c r="E20" s="96">
        <v>-15992</v>
      </c>
      <c r="F20" s="170" t="s">
        <v>96</v>
      </c>
      <c r="G20" s="161">
        <v>-1054</v>
      </c>
      <c r="H20" s="162">
        <v>-1840.9</v>
      </c>
      <c r="I20" s="172">
        <f t="shared" si="1"/>
        <v>-42.7453962735618</v>
      </c>
      <c r="K20" s="175"/>
      <c r="L20" s="175"/>
      <c r="M20" s="96"/>
      <c r="N20" s="175"/>
      <c r="O20" s="176"/>
      <c r="P20" s="176"/>
      <c r="Q20" s="176"/>
      <c r="R20" s="176"/>
      <c r="S20" s="176"/>
      <c r="T20" s="176"/>
      <c r="U20" s="176"/>
    </row>
    <row r="21" s="133" customFormat="true" ht="18" customHeight="true" spans="1:21">
      <c r="A21" s="151"/>
      <c r="B21" s="152" t="s">
        <v>97</v>
      </c>
      <c r="C21" s="153"/>
      <c r="D21" s="154"/>
      <c r="E21" s="133">
        <v>6936.3</v>
      </c>
      <c r="F21" s="171" t="s">
        <v>97</v>
      </c>
      <c r="G21" s="161">
        <v>6016</v>
      </c>
      <c r="H21" s="162">
        <v>12644.6</v>
      </c>
      <c r="I21" s="172">
        <f t="shared" si="1"/>
        <v>-52.4223779320817</v>
      </c>
      <c r="J21" s="96"/>
      <c r="O21" s="177"/>
      <c r="P21" s="177"/>
      <c r="Q21" s="177"/>
      <c r="R21" s="177"/>
      <c r="S21" s="177"/>
      <c r="T21" s="96"/>
      <c r="U21" s="96"/>
    </row>
    <row r="22" s="96" customFormat="true" ht="53.25" customHeight="true" spans="2:21">
      <c r="B22" s="155" t="s">
        <v>98</v>
      </c>
      <c r="C22" s="155"/>
      <c r="D22" s="155"/>
      <c r="E22" s="96"/>
      <c r="F22" s="155" t="s">
        <v>99</v>
      </c>
      <c r="G22" s="155"/>
      <c r="H22" s="155"/>
      <c r="I22" s="155"/>
      <c r="J22" s="96"/>
      <c r="K22" s="96"/>
      <c r="L22" s="96"/>
      <c r="M22" s="96"/>
      <c r="N22" s="96"/>
      <c r="O22" s="176"/>
      <c r="P22" s="176"/>
      <c r="Q22" s="176"/>
      <c r="R22" s="176"/>
      <c r="S22" s="176"/>
      <c r="T22" s="176"/>
      <c r="U22" s="176"/>
    </row>
    <row r="23" s="96" customFormat="true" spans="2:21">
      <c r="B23" s="98" t="s">
        <v>100</v>
      </c>
      <c r="C23" s="98"/>
      <c r="D23" s="98"/>
      <c r="E23" s="96"/>
      <c r="F23" s="98"/>
      <c r="G23" s="98"/>
      <c r="H23" s="98"/>
      <c r="I23" s="98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176"/>
      <c r="U23" s="176"/>
    </row>
    <row r="24" s="96" customFormat="true" spans="3:21">
      <c r="C24" s="134"/>
      <c r="D24" s="96"/>
      <c r="E24" s="96"/>
      <c r="F24" s="96"/>
      <c r="G24" s="134"/>
      <c r="H24" s="134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176"/>
      <c r="U24" s="176"/>
    </row>
    <row r="25" s="96" customFormat="true" spans="3:21">
      <c r="C25" s="134"/>
      <c r="D25" s="96"/>
      <c r="E25" s="96"/>
      <c r="F25" s="96"/>
      <c r="G25" s="134"/>
      <c r="H25" s="134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176"/>
      <c r="U25" s="176"/>
    </row>
    <row r="26" s="96" customFormat="true" spans="3:21">
      <c r="C26" s="134"/>
      <c r="D26" s="96"/>
      <c r="E26" s="96"/>
      <c r="F26" s="96"/>
      <c r="G26" s="134"/>
      <c r="H26" s="134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176"/>
      <c r="U26" s="176"/>
    </row>
    <row r="27" s="96" customFormat="true" spans="3:21">
      <c r="C27" s="134"/>
      <c r="D27" s="96"/>
      <c r="E27" s="96"/>
      <c r="F27" s="96"/>
      <c r="G27" s="134"/>
      <c r="H27" s="134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176"/>
      <c r="U27" s="176"/>
    </row>
    <row r="28" s="96" customFormat="true" spans="3:21">
      <c r="C28" s="134"/>
      <c r="D28" s="96"/>
      <c r="E28" s="96"/>
      <c r="F28" s="96"/>
      <c r="G28" s="134"/>
      <c r="H28" s="134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176"/>
      <c r="U28" s="176"/>
    </row>
    <row r="29" s="96" customFormat="true" spans="3:21">
      <c r="C29" s="134"/>
      <c r="D29" s="96"/>
      <c r="E29" s="96"/>
      <c r="F29" s="96"/>
      <c r="G29" s="134"/>
      <c r="H29" s="134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176"/>
      <c r="U29" s="176"/>
    </row>
    <row r="30" s="96" customFormat="true" spans="3:21">
      <c r="C30" s="134"/>
      <c r="D30" s="96"/>
      <c r="E30" s="96"/>
      <c r="F30" s="96"/>
      <c r="G30" s="134"/>
      <c r="H30" s="134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176"/>
      <c r="U30" s="176"/>
    </row>
    <row r="31" s="96" customFormat="true" spans="3:21">
      <c r="C31" s="134"/>
      <c r="D31" s="96"/>
      <c r="E31" s="96"/>
      <c r="F31" s="96"/>
      <c r="G31" s="134"/>
      <c r="H31" s="134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176"/>
      <c r="U31" s="176"/>
    </row>
    <row r="32" s="96" customFormat="true" spans="3:21">
      <c r="C32" s="134"/>
      <c r="D32" s="96"/>
      <c r="E32" s="96"/>
      <c r="F32" s="96"/>
      <c r="G32" s="134"/>
      <c r="H32" s="134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176"/>
      <c r="U32" s="176"/>
    </row>
    <row r="33" s="96" customFormat="true" spans="3:21">
      <c r="C33" s="134"/>
      <c r="D33" s="96"/>
      <c r="E33" s="96"/>
      <c r="F33" s="96"/>
      <c r="G33" s="134"/>
      <c r="H33" s="134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176"/>
      <c r="U33" s="176"/>
    </row>
    <row r="34" s="96" customFormat="true" spans="3:21">
      <c r="C34" s="134"/>
      <c r="D34" s="96"/>
      <c r="E34" s="96"/>
      <c r="F34" s="96"/>
      <c r="G34" s="134"/>
      <c r="H34" s="134"/>
      <c r="I34" s="96"/>
      <c r="J34" s="96"/>
      <c r="K34" s="96"/>
      <c r="L34" s="96"/>
      <c r="M34" s="96"/>
      <c r="N34" s="96"/>
      <c r="O34" s="176"/>
      <c r="P34" s="176"/>
      <c r="Q34" s="176"/>
      <c r="R34" s="176"/>
      <c r="S34" s="176"/>
      <c r="T34" s="176"/>
      <c r="U34" s="176"/>
    </row>
  </sheetData>
  <mergeCells count="8">
    <mergeCell ref="B1:D1"/>
    <mergeCell ref="F1:I1"/>
    <mergeCell ref="C2:D2"/>
    <mergeCell ref="G2:I2"/>
    <mergeCell ref="B22:D22"/>
    <mergeCell ref="F22:I22"/>
    <mergeCell ref="B23:D23"/>
    <mergeCell ref="F23:I2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V55"/>
  <sheetViews>
    <sheetView topLeftCell="B1" workbookViewId="0">
      <selection activeCell="A1" sqref="$A1:$XFD1048576"/>
    </sheetView>
  </sheetViews>
  <sheetFormatPr defaultColWidth="10.2857142857143" defaultRowHeight="15.75"/>
  <cols>
    <col min="1" max="1" width="12" style="92" hidden="true" customWidth="true"/>
    <col min="2" max="2" width="15.7142857142857" style="92" customWidth="true"/>
    <col min="3" max="3" width="17.2857142857143" style="94" customWidth="true"/>
    <col min="4" max="4" width="17.1428571428571" style="95" customWidth="true"/>
    <col min="5" max="5" width="15.8571428571429" style="95" hidden="true" customWidth="true"/>
    <col min="6" max="6" width="18.2857142857143" style="95" customWidth="true"/>
    <col min="7" max="7" width="18.2857142857143" style="95" hidden="true" customWidth="true"/>
    <col min="8" max="12" width="10.2857142857143" style="92" hidden="true" customWidth="true"/>
    <col min="13" max="13" width="11.5714285714286" style="92" hidden="true" customWidth="true"/>
    <col min="14" max="16" width="10.2857142857143" style="92" hidden="true" customWidth="true"/>
    <col min="17" max="17" width="11.5714285714286" style="92" hidden="true" customWidth="true"/>
    <col min="18" max="18" width="10.2857142857143" style="92" customWidth="true"/>
    <col min="19" max="221" width="10.2857142857143" style="92"/>
    <col min="222" max="16384" width="10.2857142857143" style="96"/>
  </cols>
  <sheetData>
    <row r="1" s="92" customFormat="true" spans="2:256">
      <c r="B1" s="97" t="s">
        <v>101</v>
      </c>
      <c r="C1" s="97"/>
      <c r="D1" s="97"/>
      <c r="E1" s="97"/>
      <c r="F1" s="97"/>
      <c r="G1" s="97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  <c r="IV1" s="96"/>
    </row>
    <row r="2" s="92" customFormat="true" ht="15" customHeight="true" spans="2:256">
      <c r="B2" s="98"/>
      <c r="C2" s="98"/>
      <c r="D2" s="99"/>
      <c r="E2" s="98"/>
      <c r="F2" s="98"/>
      <c r="G2" s="98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  <c r="IV2" s="96"/>
    </row>
    <row r="3" s="93" customFormat="true" ht="27.75" customHeight="true" spans="2:17">
      <c r="B3" s="100" t="s">
        <v>2</v>
      </c>
      <c r="C3" s="101" t="s">
        <v>102</v>
      </c>
      <c r="D3" s="102" t="s">
        <v>73</v>
      </c>
      <c r="E3" s="119" t="s">
        <v>75</v>
      </c>
      <c r="F3" s="120" t="s">
        <v>4</v>
      </c>
      <c r="G3" s="121">
        <v>2023</v>
      </c>
      <c r="H3" s="122" t="s">
        <v>103</v>
      </c>
      <c r="I3" s="122" t="s">
        <v>104</v>
      </c>
      <c r="J3" s="122" t="s">
        <v>105</v>
      </c>
      <c r="K3" s="122" t="s">
        <v>106</v>
      </c>
      <c r="L3" s="122" t="s">
        <v>107</v>
      </c>
      <c r="M3" s="122" t="s">
        <v>108</v>
      </c>
      <c r="N3" s="122" t="s">
        <v>103</v>
      </c>
      <c r="O3" s="122" t="s">
        <v>105</v>
      </c>
      <c r="P3" s="122" t="s">
        <v>106</v>
      </c>
      <c r="Q3" s="122" t="s">
        <v>109</v>
      </c>
    </row>
    <row r="4" s="93" customFormat="true" ht="22.5" customHeight="true" spans="2:16">
      <c r="B4" s="103" t="s">
        <v>110</v>
      </c>
      <c r="C4" s="104" t="s">
        <v>111</v>
      </c>
      <c r="D4" s="105">
        <v>293.52664361</v>
      </c>
      <c r="E4" s="105">
        <v>291</v>
      </c>
      <c r="F4" s="123">
        <f t="shared" ref="F4:F18" si="0">(D4-E4)/E4*100</f>
        <v>0.86826240893473</v>
      </c>
      <c r="G4" s="124"/>
      <c r="H4" s="93">
        <v>1954914.0261</v>
      </c>
      <c r="J4" s="93">
        <v>801931</v>
      </c>
      <c r="K4" s="93">
        <v>178421.41</v>
      </c>
      <c r="M4" s="93">
        <f t="shared" ref="M4:M16" si="1">H4+J4+I4+K4+L4</f>
        <v>2935266.4361</v>
      </c>
      <c r="P4" s="93">
        <v>18032.68</v>
      </c>
    </row>
    <row r="5" s="93" customFormat="true" ht="20" customHeight="true" spans="2:16">
      <c r="B5" s="103" t="s">
        <v>112</v>
      </c>
      <c r="C5" s="104" t="s">
        <v>113</v>
      </c>
      <c r="D5" s="106">
        <v>8215.3</v>
      </c>
      <c r="E5" s="106">
        <v>5768.32</v>
      </c>
      <c r="F5" s="123">
        <f t="shared" si="0"/>
        <v>42.421016864529</v>
      </c>
      <c r="G5" s="124"/>
      <c r="H5" s="93">
        <v>8215.3</v>
      </c>
      <c r="M5" s="93">
        <f t="shared" si="1"/>
        <v>8215.3</v>
      </c>
      <c r="P5" s="93">
        <v>14437.47</v>
      </c>
    </row>
    <row r="6" s="93" customFormat="true" ht="18" customHeight="true" spans="2:16">
      <c r="B6" s="103" t="s">
        <v>114</v>
      </c>
      <c r="C6" s="104" t="s">
        <v>113</v>
      </c>
      <c r="D6" s="106">
        <v>2149.41</v>
      </c>
      <c r="E6" s="106">
        <v>1814.42</v>
      </c>
      <c r="F6" s="123">
        <f t="shared" si="0"/>
        <v>18.4626492212387</v>
      </c>
      <c r="G6" s="124"/>
      <c r="H6" s="93">
        <v>2149.41</v>
      </c>
      <c r="M6" s="93">
        <f t="shared" si="1"/>
        <v>2149.41</v>
      </c>
      <c r="P6" s="93">
        <v>67778.2788000001</v>
      </c>
    </row>
    <row r="7" s="93" customFormat="true" ht="16.5" customHeight="true" spans="2:16">
      <c r="B7" s="103" t="s">
        <v>115</v>
      </c>
      <c r="C7" s="104" t="s">
        <v>113</v>
      </c>
      <c r="D7" s="107">
        <v>7911.56</v>
      </c>
      <c r="E7" s="106">
        <v>12871</v>
      </c>
      <c r="F7" s="123">
        <f t="shared" si="0"/>
        <v>-38.5318934037759</v>
      </c>
      <c r="G7" s="124"/>
      <c r="J7" s="93">
        <v>7911.56</v>
      </c>
      <c r="M7" s="93">
        <f t="shared" si="1"/>
        <v>7911.56</v>
      </c>
      <c r="P7" s="93">
        <f>P4+P5+P6</f>
        <v>100248.4288</v>
      </c>
    </row>
    <row r="8" s="93" customFormat="true" ht="18" customHeight="true" spans="2:13">
      <c r="B8" s="103" t="s">
        <v>116</v>
      </c>
      <c r="C8" s="104" t="s">
        <v>113</v>
      </c>
      <c r="D8" s="107">
        <v>3289.18</v>
      </c>
      <c r="E8" s="107">
        <v>3935.07</v>
      </c>
      <c r="F8" s="123">
        <f t="shared" si="0"/>
        <v>-16.4136851441016</v>
      </c>
      <c r="G8" s="124"/>
      <c r="H8" s="93">
        <v>3289.18</v>
      </c>
      <c r="M8" s="93">
        <f t="shared" si="1"/>
        <v>3289.18</v>
      </c>
    </row>
    <row r="9" s="93" customFormat="true" ht="18" hidden="true" customHeight="true" spans="2:13">
      <c r="B9" s="103" t="s">
        <v>117</v>
      </c>
      <c r="C9" s="104" t="s">
        <v>113</v>
      </c>
      <c r="D9" s="106">
        <v>0</v>
      </c>
      <c r="E9" s="106"/>
      <c r="F9" s="123" t="e">
        <f t="shared" si="0"/>
        <v>#DIV/0!</v>
      </c>
      <c r="G9" s="124"/>
      <c r="M9" s="93">
        <f t="shared" si="1"/>
        <v>0</v>
      </c>
    </row>
    <row r="10" s="93" customFormat="true" ht="18" hidden="true" customHeight="true" spans="2:13">
      <c r="B10" s="103" t="s">
        <v>118</v>
      </c>
      <c r="C10" s="104" t="s">
        <v>113</v>
      </c>
      <c r="D10" s="105">
        <v>0</v>
      </c>
      <c r="E10" s="105"/>
      <c r="F10" s="123" t="e">
        <f t="shared" si="0"/>
        <v>#DIV/0!</v>
      </c>
      <c r="G10" s="124"/>
      <c r="M10" s="93">
        <f t="shared" si="1"/>
        <v>0</v>
      </c>
    </row>
    <row r="11" s="93" customFormat="true" ht="18" hidden="true" customHeight="true" spans="2:13">
      <c r="B11" s="103" t="s">
        <v>119</v>
      </c>
      <c r="C11" s="104" t="s">
        <v>113</v>
      </c>
      <c r="D11" s="107">
        <v>0</v>
      </c>
      <c r="E11" s="107"/>
      <c r="F11" s="123" t="e">
        <f t="shared" si="0"/>
        <v>#DIV/0!</v>
      </c>
      <c r="G11" s="124"/>
      <c r="M11" s="93">
        <f t="shared" si="1"/>
        <v>0</v>
      </c>
    </row>
    <row r="12" s="93" customFormat="true" ht="18" hidden="true" customHeight="true" spans="2:13">
      <c r="B12" s="103" t="s">
        <v>120</v>
      </c>
      <c r="C12" s="104" t="s">
        <v>113</v>
      </c>
      <c r="D12" s="107">
        <v>0</v>
      </c>
      <c r="E12" s="107"/>
      <c r="F12" s="123" t="e">
        <f t="shared" si="0"/>
        <v>#DIV/0!</v>
      </c>
      <c r="G12" s="124"/>
      <c r="M12" s="93">
        <f t="shared" si="1"/>
        <v>0</v>
      </c>
    </row>
    <row r="13" s="93" customFormat="true" ht="18" customHeight="true" spans="2:13">
      <c r="B13" s="103" t="s">
        <v>121</v>
      </c>
      <c r="C13" s="104" t="s">
        <v>113</v>
      </c>
      <c r="D13" s="108">
        <v>612769</v>
      </c>
      <c r="E13" s="107">
        <v>481519</v>
      </c>
      <c r="F13" s="123">
        <f t="shared" si="0"/>
        <v>27.2574913970165</v>
      </c>
      <c r="G13" s="124"/>
      <c r="H13" s="93">
        <v>612769</v>
      </c>
      <c r="M13" s="93">
        <f t="shared" si="1"/>
        <v>612769</v>
      </c>
    </row>
    <row r="14" s="93" customFormat="true" ht="18" customHeight="true" spans="2:13">
      <c r="B14" s="103" t="s">
        <v>122</v>
      </c>
      <c r="C14" s="104" t="s">
        <v>113</v>
      </c>
      <c r="D14" s="108">
        <v>478484</v>
      </c>
      <c r="E14" s="107">
        <v>381981</v>
      </c>
      <c r="F14" s="123">
        <f t="shared" si="0"/>
        <v>25.2638220225613</v>
      </c>
      <c r="G14" s="124"/>
      <c r="H14" s="93">
        <v>478484</v>
      </c>
      <c r="M14" s="93">
        <f t="shared" si="1"/>
        <v>478484</v>
      </c>
    </row>
    <row r="15" s="93" customFormat="true" ht="18" customHeight="true" spans="2:13">
      <c r="B15" s="103" t="s">
        <v>123</v>
      </c>
      <c r="C15" s="104" t="s">
        <v>124</v>
      </c>
      <c r="D15" s="108">
        <v>42100.4</v>
      </c>
      <c r="E15" s="107">
        <v>42353.9</v>
      </c>
      <c r="F15" s="123">
        <f t="shared" si="0"/>
        <v>-0.598528116655137</v>
      </c>
      <c r="G15" s="124"/>
      <c r="J15" s="93">
        <v>42100.4</v>
      </c>
      <c r="M15" s="93">
        <f t="shared" si="1"/>
        <v>42100.4</v>
      </c>
    </row>
    <row r="16" s="93" customFormat="true" ht="18" customHeight="true" spans="2:21">
      <c r="B16" s="109" t="s">
        <v>125</v>
      </c>
      <c r="C16" s="110" t="s">
        <v>113</v>
      </c>
      <c r="D16" s="108">
        <v>1339.26</v>
      </c>
      <c r="E16" s="105">
        <v>962.89</v>
      </c>
      <c r="F16" s="123">
        <f t="shared" si="0"/>
        <v>39.087538555806</v>
      </c>
      <c r="G16" s="124"/>
      <c r="J16" s="93">
        <v>1339.26</v>
      </c>
      <c r="M16" s="93">
        <f t="shared" si="1"/>
        <v>1339.26</v>
      </c>
      <c r="U16" s="122"/>
    </row>
    <row r="17" s="93" customFormat="true" ht="18" hidden="true" customHeight="true" spans="2:13">
      <c r="B17" s="111" t="s">
        <v>126</v>
      </c>
      <c r="C17" s="112" t="s">
        <v>113</v>
      </c>
      <c r="D17" s="113"/>
      <c r="E17" s="125"/>
      <c r="F17" s="126" t="e">
        <f t="shared" si="0"/>
        <v>#DIV/0!</v>
      </c>
      <c r="G17" s="124"/>
      <c r="M17" s="93">
        <f>H17+J17+K17+I17+L17</f>
        <v>0</v>
      </c>
    </row>
    <row r="18" s="93" customFormat="true" ht="18" hidden="true" customHeight="true" spans="2:13">
      <c r="B18" s="111" t="s">
        <v>127</v>
      </c>
      <c r="C18" s="114" t="s">
        <v>113</v>
      </c>
      <c r="D18" s="115"/>
      <c r="E18" s="127"/>
      <c r="F18" s="126" t="e">
        <f t="shared" si="0"/>
        <v>#DIV/0!</v>
      </c>
      <c r="G18" s="124"/>
      <c r="M18" s="93">
        <f>H18+J18+K18+I18+L18</f>
        <v>0</v>
      </c>
    </row>
    <row r="19" s="93" customFormat="true" ht="18" customHeight="true" spans="2:24">
      <c r="B19" s="116" t="s">
        <v>128</v>
      </c>
      <c r="C19" s="116"/>
      <c r="D19" s="116"/>
      <c r="E19" s="116"/>
      <c r="F19" s="116"/>
      <c r="G19" s="128"/>
      <c r="V19" s="130"/>
      <c r="W19" s="130"/>
      <c r="X19" s="130"/>
    </row>
    <row r="20" s="92" customFormat="true" spans="2:256">
      <c r="B20" s="116"/>
      <c r="C20" s="116"/>
      <c r="D20" s="116"/>
      <c r="E20" s="116"/>
      <c r="F20" s="116"/>
      <c r="G20" s="95"/>
      <c r="V20" s="131"/>
      <c r="W20" s="131"/>
      <c r="X20" s="130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96"/>
      <c r="HY20" s="96"/>
      <c r="HZ20" s="96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96"/>
      <c r="IM20" s="96"/>
      <c r="IN20" s="96"/>
      <c r="IO20" s="96"/>
      <c r="IP20" s="96"/>
      <c r="IQ20" s="96"/>
      <c r="IR20" s="96"/>
      <c r="IS20" s="96"/>
      <c r="IT20" s="96"/>
      <c r="IU20" s="96"/>
      <c r="IV20" s="96"/>
    </row>
    <row r="21" s="92" customFormat="true" spans="2:256">
      <c r="B21" s="116"/>
      <c r="C21" s="116"/>
      <c r="D21" s="116"/>
      <c r="E21" s="116"/>
      <c r="F21" s="116"/>
      <c r="G21" s="95"/>
      <c r="M21" s="92">
        <f>M4/10000</f>
        <v>293.52664361</v>
      </c>
      <c r="V21" s="131"/>
      <c r="W21" s="131"/>
      <c r="X21" s="130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  <c r="IQ21" s="96"/>
      <c r="IR21" s="96"/>
      <c r="IS21" s="96"/>
      <c r="IT21" s="96"/>
      <c r="IU21" s="96"/>
      <c r="IV21" s="96"/>
    </row>
    <row r="22" s="92" customFormat="true" spans="3:256">
      <c r="C22" s="94"/>
      <c r="D22" s="117"/>
      <c r="E22" s="95"/>
      <c r="F22" s="95"/>
      <c r="G22" s="121"/>
      <c r="M22" s="92">
        <f>H22+I22+J22+K22+L22</f>
        <v>0</v>
      </c>
      <c r="V22" s="132"/>
      <c r="W22" s="132"/>
      <c r="X22" s="130"/>
      <c r="HN22" s="96"/>
      <c r="HO22" s="96"/>
      <c r="HP22" s="96"/>
      <c r="HQ22" s="96"/>
      <c r="HR22" s="96"/>
      <c r="HS22" s="96"/>
      <c r="HT22" s="96"/>
      <c r="HU22" s="96"/>
      <c r="HV22" s="96"/>
      <c r="HW22" s="96"/>
      <c r="HX22" s="96"/>
      <c r="HY22" s="96"/>
      <c r="HZ22" s="96"/>
      <c r="IA22" s="96"/>
      <c r="IB22" s="96"/>
      <c r="IC22" s="96"/>
      <c r="ID22" s="96"/>
      <c r="IE22" s="96"/>
      <c r="IF22" s="96"/>
      <c r="IG22" s="96"/>
      <c r="IH22" s="96"/>
      <c r="II22" s="96"/>
      <c r="IJ22" s="96"/>
      <c r="IK22" s="96"/>
      <c r="IL22" s="96"/>
      <c r="IM22" s="96"/>
      <c r="IN22" s="96"/>
      <c r="IO22" s="96"/>
      <c r="IP22" s="96"/>
      <c r="IQ22" s="96"/>
      <c r="IR22" s="96"/>
      <c r="IS22" s="96"/>
      <c r="IT22" s="96"/>
      <c r="IU22" s="96"/>
      <c r="IV22" s="96"/>
    </row>
    <row r="23" s="92" customFormat="true" spans="3:256">
      <c r="C23" s="94"/>
      <c r="D23" s="117"/>
      <c r="E23" s="95"/>
      <c r="F23" s="95"/>
      <c r="G23" s="95"/>
      <c r="HN23" s="96"/>
      <c r="HO23" s="96"/>
      <c r="HP23" s="96"/>
      <c r="HQ23" s="96"/>
      <c r="HR23" s="96"/>
      <c r="HS23" s="96"/>
      <c r="HT23" s="96"/>
      <c r="HU23" s="96"/>
      <c r="HV23" s="96"/>
      <c r="HW23" s="96"/>
      <c r="HX23" s="96"/>
      <c r="HY23" s="96"/>
      <c r="HZ23" s="96"/>
      <c r="IA23" s="96"/>
      <c r="IB23" s="96"/>
      <c r="IC23" s="96"/>
      <c r="ID23" s="96"/>
      <c r="IE23" s="96"/>
      <c r="IF23" s="96"/>
      <c r="IG23" s="96"/>
      <c r="IH23" s="96"/>
      <c r="II23" s="96"/>
      <c r="IJ23" s="96"/>
      <c r="IK23" s="96"/>
      <c r="IL23" s="96"/>
      <c r="IM23" s="96"/>
      <c r="IN23" s="96"/>
      <c r="IO23" s="96"/>
      <c r="IP23" s="96"/>
      <c r="IQ23" s="96"/>
      <c r="IR23" s="96"/>
      <c r="IS23" s="96"/>
      <c r="IT23" s="96"/>
      <c r="IU23" s="96"/>
      <c r="IV23" s="96"/>
    </row>
    <row r="24" s="92" customFormat="true" spans="3:256">
      <c r="C24" s="94"/>
      <c r="D24" s="117"/>
      <c r="E24" s="95"/>
      <c r="F24" s="95"/>
      <c r="G24" s="129" t="s">
        <v>129</v>
      </c>
      <c r="H24" s="92">
        <v>163915</v>
      </c>
      <c r="I24" s="92">
        <v>478444.69</v>
      </c>
      <c r="J24" s="92">
        <v>17673.9376000001</v>
      </c>
      <c r="M24" s="92">
        <f>(H24+I24+J24)/10000</f>
        <v>66.00336276</v>
      </c>
      <c r="HN24" s="96"/>
      <c r="HO24" s="96"/>
      <c r="HP24" s="96"/>
      <c r="HQ24" s="96"/>
      <c r="HR24" s="96"/>
      <c r="HS24" s="96"/>
      <c r="HT24" s="96"/>
      <c r="HU24" s="96"/>
      <c r="HV24" s="96"/>
      <c r="HW24" s="96"/>
      <c r="HX24" s="96"/>
      <c r="HY24" s="96"/>
      <c r="HZ24" s="96"/>
      <c r="IA24" s="96"/>
      <c r="IB24" s="96"/>
      <c r="IC24" s="96"/>
      <c r="ID24" s="96"/>
      <c r="IE24" s="96"/>
      <c r="IF24" s="96"/>
      <c r="IG24" s="96"/>
      <c r="IH24" s="96"/>
      <c r="II24" s="96"/>
      <c r="IJ24" s="96"/>
      <c r="IK24" s="96"/>
      <c r="IL24" s="96"/>
      <c r="IM24" s="96"/>
      <c r="IN24" s="96"/>
      <c r="IO24" s="96"/>
      <c r="IP24" s="96"/>
      <c r="IQ24" s="96"/>
      <c r="IR24" s="96"/>
      <c r="IS24" s="96"/>
      <c r="IT24" s="96"/>
      <c r="IU24" s="96"/>
      <c r="IV24" s="96"/>
    </row>
    <row r="25" s="92" customFormat="true" spans="3:256">
      <c r="C25" s="94"/>
      <c r="D25" s="117"/>
      <c r="E25" s="95"/>
      <c r="F25" s="95"/>
      <c r="G25" s="95"/>
      <c r="HN25" s="96"/>
      <c r="HO25" s="96"/>
      <c r="HP25" s="96"/>
      <c r="HQ25" s="96"/>
      <c r="HR25" s="96"/>
      <c r="HS25" s="96"/>
      <c r="HT25" s="96"/>
      <c r="HU25" s="96"/>
      <c r="HV25" s="96"/>
      <c r="HW25" s="96"/>
      <c r="HX25" s="96"/>
      <c r="HY25" s="96"/>
      <c r="HZ25" s="96"/>
      <c r="IA25" s="96"/>
      <c r="IB25" s="96"/>
      <c r="IC25" s="96"/>
      <c r="ID25" s="96"/>
      <c r="IE25" s="96"/>
      <c r="IF25" s="96"/>
      <c r="IG25" s="96"/>
      <c r="IH25" s="96"/>
      <c r="II25" s="96"/>
      <c r="IJ25" s="96"/>
      <c r="IK25" s="96"/>
      <c r="IL25" s="96"/>
      <c r="IM25" s="96"/>
      <c r="IN25" s="96"/>
      <c r="IO25" s="96"/>
      <c r="IP25" s="96"/>
      <c r="IQ25" s="96"/>
      <c r="IR25" s="96"/>
      <c r="IS25" s="96"/>
      <c r="IT25" s="96"/>
      <c r="IU25" s="96"/>
      <c r="IV25" s="96"/>
    </row>
    <row r="26" s="92" customFormat="true" spans="3:256">
      <c r="C26" s="94"/>
      <c r="D26" s="117"/>
      <c r="E26" s="95"/>
      <c r="F26" s="95"/>
      <c r="G26" s="95"/>
      <c r="HN26" s="96"/>
      <c r="HO26" s="96"/>
      <c r="HP26" s="96"/>
      <c r="HQ26" s="96"/>
      <c r="HR26" s="96"/>
      <c r="HS26" s="96"/>
      <c r="HT26" s="96"/>
      <c r="HU26" s="96"/>
      <c r="HV26" s="96"/>
      <c r="HW26" s="96"/>
      <c r="HX26" s="96"/>
      <c r="HY26" s="96"/>
      <c r="HZ26" s="96"/>
      <c r="IA26" s="96"/>
      <c r="IB26" s="96"/>
      <c r="IC26" s="96"/>
      <c r="ID26" s="96"/>
      <c r="IE26" s="96"/>
      <c r="IF26" s="96"/>
      <c r="IG26" s="96"/>
      <c r="IH26" s="96"/>
      <c r="II26" s="96"/>
      <c r="IJ26" s="96"/>
      <c r="IK26" s="96"/>
      <c r="IL26" s="96"/>
      <c r="IM26" s="96"/>
      <c r="IN26" s="96"/>
      <c r="IO26" s="96"/>
      <c r="IP26" s="96"/>
      <c r="IQ26" s="96"/>
      <c r="IR26" s="96"/>
      <c r="IS26" s="96"/>
      <c r="IT26" s="96"/>
      <c r="IU26" s="96"/>
      <c r="IV26" s="96"/>
    </row>
    <row r="27" s="92" customFormat="true" spans="3:256">
      <c r="C27" s="94"/>
      <c r="D27" s="117"/>
      <c r="E27" s="95"/>
      <c r="F27" s="95"/>
      <c r="G27" s="95"/>
      <c r="HN27" s="96"/>
      <c r="HO27" s="96"/>
      <c r="HP27" s="96"/>
      <c r="HQ27" s="96"/>
      <c r="HR27" s="96"/>
      <c r="HS27" s="96"/>
      <c r="HT27" s="96"/>
      <c r="HU27" s="96"/>
      <c r="HV27" s="96"/>
      <c r="HW27" s="96"/>
      <c r="HX27" s="96"/>
      <c r="HY27" s="96"/>
      <c r="HZ27" s="96"/>
      <c r="IA27" s="96"/>
      <c r="IB27" s="96"/>
      <c r="IC27" s="96"/>
      <c r="ID27" s="96"/>
      <c r="IE27" s="96"/>
      <c r="IF27" s="96"/>
      <c r="IG27" s="96"/>
      <c r="IH27" s="96"/>
      <c r="II27" s="96"/>
      <c r="IJ27" s="96"/>
      <c r="IK27" s="96"/>
      <c r="IL27" s="96"/>
      <c r="IM27" s="96"/>
      <c r="IN27" s="96"/>
      <c r="IO27" s="96"/>
      <c r="IP27" s="96"/>
      <c r="IQ27" s="96"/>
      <c r="IR27" s="96"/>
      <c r="IS27" s="96"/>
      <c r="IT27" s="96"/>
      <c r="IU27" s="96"/>
      <c r="IV27" s="96"/>
    </row>
    <row r="28" s="92" customFormat="true" spans="3:256">
      <c r="C28" s="94"/>
      <c r="D28" s="117"/>
      <c r="E28" s="95"/>
      <c r="F28" s="95"/>
      <c r="G28" s="95"/>
      <c r="HN28" s="96"/>
      <c r="HO28" s="96"/>
      <c r="HP28" s="96"/>
      <c r="HQ28" s="96"/>
      <c r="HR28" s="96"/>
      <c r="HS28" s="96"/>
      <c r="HT28" s="96"/>
      <c r="HU28" s="96"/>
      <c r="HV28" s="96"/>
      <c r="HW28" s="96"/>
      <c r="HX28" s="96"/>
      <c r="HY28" s="96"/>
      <c r="HZ28" s="96"/>
      <c r="IA28" s="96"/>
      <c r="IB28" s="96"/>
      <c r="IC28" s="96"/>
      <c r="ID28" s="96"/>
      <c r="IE28" s="96"/>
      <c r="IF28" s="96"/>
      <c r="IG28" s="96"/>
      <c r="IH28" s="96"/>
      <c r="II28" s="96"/>
      <c r="IJ28" s="96"/>
      <c r="IK28" s="96"/>
      <c r="IL28" s="96"/>
      <c r="IM28" s="96"/>
      <c r="IN28" s="96"/>
      <c r="IO28" s="96"/>
      <c r="IP28" s="96"/>
      <c r="IQ28" s="96"/>
      <c r="IR28" s="96"/>
      <c r="IS28" s="96"/>
      <c r="IT28" s="96"/>
      <c r="IU28" s="96"/>
      <c r="IV28" s="96"/>
    </row>
    <row r="29" s="92" customFormat="true" spans="3:256">
      <c r="C29" s="94"/>
      <c r="D29" s="117"/>
      <c r="E29" s="95"/>
      <c r="F29" s="95"/>
      <c r="G29" s="95"/>
      <c r="M29" s="92">
        <v>1066811.3849</v>
      </c>
      <c r="HN29" s="96"/>
      <c r="HO29" s="96"/>
      <c r="HP29" s="96"/>
      <c r="HQ29" s="96"/>
      <c r="HR29" s="96"/>
      <c r="HS29" s="96"/>
      <c r="HT29" s="96"/>
      <c r="HU29" s="96"/>
      <c r="HV29" s="96"/>
      <c r="HW29" s="96"/>
      <c r="HX29" s="96"/>
      <c r="HY29" s="96"/>
      <c r="HZ29" s="96"/>
      <c r="IA29" s="96"/>
      <c r="IB29" s="96"/>
      <c r="IC29" s="96"/>
      <c r="ID29" s="96"/>
      <c r="IE29" s="96"/>
      <c r="IF29" s="96"/>
      <c r="IG29" s="96"/>
      <c r="IH29" s="96"/>
      <c r="II29" s="96"/>
      <c r="IJ29" s="96"/>
      <c r="IK29" s="96"/>
      <c r="IL29" s="96"/>
      <c r="IM29" s="96"/>
      <c r="IN29" s="96"/>
      <c r="IO29" s="96"/>
      <c r="IP29" s="96"/>
      <c r="IQ29" s="96"/>
      <c r="IR29" s="96"/>
      <c r="IS29" s="96"/>
      <c r="IT29" s="96"/>
      <c r="IU29" s="96"/>
      <c r="IV29" s="96"/>
    </row>
    <row r="30" s="92" customFormat="true" spans="3:256">
      <c r="C30" s="94"/>
      <c r="D30" s="117"/>
      <c r="E30" s="95"/>
      <c r="F30" s="95"/>
      <c r="G30" s="95"/>
      <c r="M30" s="92">
        <v>352860</v>
      </c>
      <c r="HN30" s="96"/>
      <c r="HO30" s="96"/>
      <c r="HP30" s="96"/>
      <c r="HQ30" s="96"/>
      <c r="HR30" s="96"/>
      <c r="HS30" s="96"/>
      <c r="HT30" s="96"/>
      <c r="HU30" s="96"/>
      <c r="HV30" s="96"/>
      <c r="HW30" s="96"/>
      <c r="HX30" s="96"/>
      <c r="HY30" s="96"/>
      <c r="HZ30" s="96"/>
      <c r="IA30" s="96"/>
      <c r="IB30" s="96"/>
      <c r="IC30" s="96"/>
      <c r="ID30" s="96"/>
      <c r="IE30" s="96"/>
      <c r="IF30" s="96"/>
      <c r="IG30" s="96"/>
      <c r="IH30" s="96"/>
      <c r="II30" s="96"/>
      <c r="IJ30" s="96"/>
      <c r="IK30" s="96"/>
      <c r="IL30" s="96"/>
      <c r="IM30" s="96"/>
      <c r="IN30" s="96"/>
      <c r="IO30" s="96"/>
      <c r="IP30" s="96"/>
      <c r="IQ30" s="96"/>
      <c r="IR30" s="96"/>
      <c r="IS30" s="96"/>
      <c r="IT30" s="96"/>
      <c r="IU30" s="96"/>
      <c r="IV30" s="96"/>
    </row>
    <row r="31" s="92" customFormat="true" spans="3:256">
      <c r="C31" s="94"/>
      <c r="D31" s="117"/>
      <c r="E31" s="95"/>
      <c r="F31" s="95"/>
      <c r="G31" s="95"/>
      <c r="M31" s="92">
        <v>39719.8836</v>
      </c>
      <c r="HN31" s="96"/>
      <c r="HO31" s="96"/>
      <c r="HP31" s="96"/>
      <c r="HQ31" s="96"/>
      <c r="HR31" s="96"/>
      <c r="HS31" s="96"/>
      <c r="HT31" s="96"/>
      <c r="HU31" s="96"/>
      <c r="HV31" s="96"/>
      <c r="HW31" s="96"/>
      <c r="HX31" s="96"/>
      <c r="HY31" s="96"/>
      <c r="HZ31" s="96"/>
      <c r="IA31" s="96"/>
      <c r="IB31" s="96"/>
      <c r="IC31" s="96"/>
      <c r="ID31" s="96"/>
      <c r="IE31" s="96"/>
      <c r="IF31" s="96"/>
      <c r="IG31" s="96"/>
      <c r="IH31" s="96"/>
      <c r="II31" s="96"/>
      <c r="IJ31" s="96"/>
      <c r="IK31" s="96"/>
      <c r="IL31" s="96"/>
      <c r="IM31" s="96"/>
      <c r="IN31" s="96"/>
      <c r="IO31" s="96"/>
      <c r="IP31" s="96"/>
      <c r="IQ31" s="96"/>
      <c r="IR31" s="96"/>
      <c r="IS31" s="96"/>
      <c r="IT31" s="96"/>
      <c r="IU31" s="96"/>
      <c r="IV31" s="96"/>
    </row>
    <row r="32" s="92" customFormat="true" spans="3:256">
      <c r="C32" s="94"/>
      <c r="D32" s="117"/>
      <c r="E32" s="95"/>
      <c r="F32" s="95"/>
      <c r="G32" s="95"/>
      <c r="M32" s="92">
        <f>M29+M30+M31</f>
        <v>1459391.2685</v>
      </c>
      <c r="HN32" s="96"/>
      <c r="HO32" s="96"/>
      <c r="HP32" s="96"/>
      <c r="HQ32" s="96"/>
      <c r="HR32" s="96"/>
      <c r="HS32" s="96"/>
      <c r="HT32" s="96"/>
      <c r="HU32" s="96"/>
      <c r="HV32" s="96"/>
      <c r="HW32" s="96"/>
      <c r="HX32" s="96"/>
      <c r="HY32" s="96"/>
      <c r="HZ32" s="96"/>
      <c r="IA32" s="96"/>
      <c r="IB32" s="96"/>
      <c r="IC32" s="96"/>
      <c r="ID32" s="96"/>
      <c r="IE32" s="96"/>
      <c r="IF32" s="96"/>
      <c r="IG32" s="96"/>
      <c r="IH32" s="96"/>
      <c r="II32" s="96"/>
      <c r="IJ32" s="96"/>
      <c r="IK32" s="96"/>
      <c r="IL32" s="96"/>
      <c r="IM32" s="96"/>
      <c r="IN32" s="96"/>
      <c r="IO32" s="96"/>
      <c r="IP32" s="96"/>
      <c r="IQ32" s="96"/>
      <c r="IR32" s="96"/>
      <c r="IS32" s="96"/>
      <c r="IT32" s="96"/>
      <c r="IU32" s="96"/>
      <c r="IV32" s="96"/>
    </row>
    <row r="33" s="92" customFormat="true" spans="3:256">
      <c r="C33" s="94"/>
      <c r="D33" s="95"/>
      <c r="E33" s="95"/>
      <c r="F33" s="95"/>
      <c r="G33" s="95"/>
      <c r="HN33" s="96"/>
      <c r="HO33" s="96"/>
      <c r="HP33" s="96"/>
      <c r="HQ33" s="96"/>
      <c r="HR33" s="96"/>
      <c r="HS33" s="96"/>
      <c r="HT33" s="96"/>
      <c r="HU33" s="96"/>
      <c r="HV33" s="96"/>
      <c r="HW33" s="96"/>
      <c r="HX33" s="96"/>
      <c r="HY33" s="96"/>
      <c r="HZ33" s="96"/>
      <c r="IA33" s="96"/>
      <c r="IB33" s="96"/>
      <c r="IC33" s="96"/>
      <c r="ID33" s="96"/>
      <c r="IE33" s="96"/>
      <c r="IF33" s="96"/>
      <c r="IG33" s="96"/>
      <c r="IH33" s="96"/>
      <c r="II33" s="96"/>
      <c r="IJ33" s="96"/>
      <c r="IK33" s="96"/>
      <c r="IL33" s="96"/>
      <c r="IM33" s="96"/>
      <c r="IN33" s="96"/>
      <c r="IO33" s="96"/>
      <c r="IP33" s="96"/>
      <c r="IQ33" s="96"/>
      <c r="IR33" s="96"/>
      <c r="IS33" s="96"/>
      <c r="IT33" s="96"/>
      <c r="IU33" s="96"/>
      <c r="IV33" s="96"/>
    </row>
    <row r="34" s="92" customFormat="true" spans="3:256">
      <c r="C34" s="94"/>
      <c r="D34" s="95"/>
      <c r="E34" s="95"/>
      <c r="F34" s="95"/>
      <c r="G34" s="95"/>
      <c r="HN34" s="96"/>
      <c r="HO34" s="96"/>
      <c r="HP34" s="96"/>
      <c r="HQ34" s="96"/>
      <c r="HR34" s="96"/>
      <c r="HS34" s="96"/>
      <c r="HT34" s="96"/>
      <c r="HU34" s="96"/>
      <c r="HV34" s="96"/>
      <c r="HW34" s="96"/>
      <c r="HX34" s="96"/>
      <c r="HY34" s="96"/>
      <c r="HZ34" s="96"/>
      <c r="IA34" s="96"/>
      <c r="IB34" s="96"/>
      <c r="IC34" s="96"/>
      <c r="ID34" s="96"/>
      <c r="IE34" s="96"/>
      <c r="IF34" s="96"/>
      <c r="IG34" s="96"/>
      <c r="IH34" s="96"/>
      <c r="II34" s="96"/>
      <c r="IJ34" s="96"/>
      <c r="IK34" s="96"/>
      <c r="IL34" s="96"/>
      <c r="IM34" s="96"/>
      <c r="IN34" s="96"/>
      <c r="IO34" s="96"/>
      <c r="IP34" s="96"/>
      <c r="IQ34" s="96"/>
      <c r="IR34" s="96"/>
      <c r="IS34" s="96"/>
      <c r="IT34" s="96"/>
      <c r="IU34" s="96"/>
      <c r="IV34" s="96"/>
    </row>
    <row r="35" s="92" customFormat="true" spans="3:256">
      <c r="C35" s="94"/>
      <c r="D35" s="95"/>
      <c r="E35" s="95"/>
      <c r="F35" s="95"/>
      <c r="G35" s="95"/>
      <c r="HN35" s="96"/>
      <c r="HO35" s="96"/>
      <c r="HP35" s="96"/>
      <c r="HQ35" s="96"/>
      <c r="HR35" s="96"/>
      <c r="HS35" s="96"/>
      <c r="HT35" s="96"/>
      <c r="HU35" s="96"/>
      <c r="HV35" s="96"/>
      <c r="HW35" s="96"/>
      <c r="HX35" s="96"/>
      <c r="HY35" s="96"/>
      <c r="HZ35" s="96"/>
      <c r="IA35" s="96"/>
      <c r="IB35" s="96"/>
      <c r="IC35" s="96"/>
      <c r="ID35" s="96"/>
      <c r="IE35" s="96"/>
      <c r="IF35" s="96"/>
      <c r="IG35" s="96"/>
      <c r="IH35" s="96"/>
      <c r="II35" s="96"/>
      <c r="IJ35" s="96"/>
      <c r="IK35" s="96"/>
      <c r="IL35" s="96"/>
      <c r="IM35" s="96"/>
      <c r="IN35" s="96"/>
      <c r="IO35" s="96"/>
      <c r="IP35" s="96"/>
      <c r="IQ35" s="96"/>
      <c r="IR35" s="96"/>
      <c r="IS35" s="96"/>
      <c r="IT35" s="96"/>
      <c r="IU35" s="96"/>
      <c r="IV35" s="96"/>
    </row>
    <row r="36" s="92" customFormat="true" spans="3:256">
      <c r="C36" s="94"/>
      <c r="D36" s="95"/>
      <c r="E36" s="95"/>
      <c r="F36" s="95"/>
      <c r="G36" s="95"/>
      <c r="HN36" s="96"/>
      <c r="HO36" s="96"/>
      <c r="HP36" s="96"/>
      <c r="HQ36" s="96"/>
      <c r="HR36" s="96"/>
      <c r="HS36" s="96"/>
      <c r="HT36" s="96"/>
      <c r="HU36" s="96"/>
      <c r="HV36" s="96"/>
      <c r="HW36" s="96"/>
      <c r="HX36" s="96"/>
      <c r="HY36" s="96"/>
      <c r="HZ36" s="96"/>
      <c r="IA36" s="96"/>
      <c r="IB36" s="96"/>
      <c r="IC36" s="96"/>
      <c r="ID36" s="96"/>
      <c r="IE36" s="96"/>
      <c r="IF36" s="96"/>
      <c r="IG36" s="96"/>
      <c r="IH36" s="96"/>
      <c r="II36" s="96"/>
      <c r="IJ36" s="96"/>
      <c r="IK36" s="96"/>
      <c r="IL36" s="96"/>
      <c r="IM36" s="96"/>
      <c r="IN36" s="96"/>
      <c r="IO36" s="96"/>
      <c r="IP36" s="96"/>
      <c r="IQ36" s="96"/>
      <c r="IR36" s="96"/>
      <c r="IS36" s="96"/>
      <c r="IT36" s="96"/>
      <c r="IU36" s="96"/>
      <c r="IV36" s="96"/>
    </row>
    <row r="37" s="92" customFormat="true" spans="3:256">
      <c r="C37" s="94"/>
      <c r="D37" s="95"/>
      <c r="E37" s="95"/>
      <c r="F37" s="95"/>
      <c r="G37" s="95"/>
      <c r="HN37" s="96"/>
      <c r="HO37" s="96"/>
      <c r="HP37" s="96"/>
      <c r="HQ37" s="96"/>
      <c r="HR37" s="96"/>
      <c r="HS37" s="96"/>
      <c r="HT37" s="96"/>
      <c r="HU37" s="96"/>
      <c r="HV37" s="96"/>
      <c r="HW37" s="96"/>
      <c r="HX37" s="96"/>
      <c r="HY37" s="96"/>
      <c r="HZ37" s="96"/>
      <c r="IA37" s="96"/>
      <c r="IB37" s="96"/>
      <c r="IC37" s="96"/>
      <c r="ID37" s="96"/>
      <c r="IE37" s="96"/>
      <c r="IF37" s="96"/>
      <c r="IG37" s="96"/>
      <c r="IH37" s="96"/>
      <c r="II37" s="96"/>
      <c r="IJ37" s="96"/>
      <c r="IK37" s="96"/>
      <c r="IL37" s="96"/>
      <c r="IM37" s="96"/>
      <c r="IN37" s="96"/>
      <c r="IO37" s="96"/>
      <c r="IP37" s="96"/>
      <c r="IQ37" s="96"/>
      <c r="IR37" s="96"/>
      <c r="IS37" s="96"/>
      <c r="IT37" s="96"/>
      <c r="IU37" s="96"/>
      <c r="IV37" s="96"/>
    </row>
    <row r="38" s="92" customFormat="true" spans="3:256">
      <c r="C38" s="94"/>
      <c r="D38" s="95"/>
      <c r="E38" s="95"/>
      <c r="F38" s="95"/>
      <c r="G38" s="95"/>
      <c r="HN38" s="96"/>
      <c r="HO38" s="96"/>
      <c r="HP38" s="96"/>
      <c r="HQ38" s="96"/>
      <c r="HR38" s="96"/>
      <c r="HS38" s="96"/>
      <c r="HT38" s="96"/>
      <c r="HU38" s="96"/>
      <c r="HV38" s="96"/>
      <c r="HW38" s="96"/>
      <c r="HX38" s="96"/>
      <c r="HY38" s="96"/>
      <c r="HZ38" s="96"/>
      <c r="IA38" s="96"/>
      <c r="IB38" s="96"/>
      <c r="IC38" s="96"/>
      <c r="ID38" s="96"/>
      <c r="IE38" s="96"/>
      <c r="IF38" s="96"/>
      <c r="IG38" s="96"/>
      <c r="IH38" s="96"/>
      <c r="II38" s="96"/>
      <c r="IJ38" s="96"/>
      <c r="IK38" s="96"/>
      <c r="IL38" s="96"/>
      <c r="IM38" s="96"/>
      <c r="IN38" s="96"/>
      <c r="IO38" s="96"/>
      <c r="IP38" s="96"/>
      <c r="IQ38" s="96"/>
      <c r="IR38" s="96"/>
      <c r="IS38" s="96"/>
      <c r="IT38" s="96"/>
      <c r="IU38" s="96"/>
      <c r="IV38" s="96"/>
    </row>
    <row r="39" s="92" customFormat="true" spans="3:256">
      <c r="C39" s="94"/>
      <c r="D39" s="95"/>
      <c r="E39" s="95"/>
      <c r="F39" s="95"/>
      <c r="G39" s="95"/>
      <c r="HN39" s="96"/>
      <c r="HO39" s="96"/>
      <c r="HP39" s="96"/>
      <c r="HQ39" s="96"/>
      <c r="HR39" s="96"/>
      <c r="HS39" s="96"/>
      <c r="HT39" s="96"/>
      <c r="HU39" s="96"/>
      <c r="HV39" s="96"/>
      <c r="HW39" s="96"/>
      <c r="HX39" s="96"/>
      <c r="HY39" s="96"/>
      <c r="HZ39" s="96"/>
      <c r="IA39" s="96"/>
      <c r="IB39" s="96"/>
      <c r="IC39" s="96"/>
      <c r="ID39" s="96"/>
      <c r="IE39" s="96"/>
      <c r="IF39" s="96"/>
      <c r="IG39" s="96"/>
      <c r="IH39" s="96"/>
      <c r="II39" s="96"/>
      <c r="IJ39" s="96"/>
      <c r="IK39" s="96"/>
      <c r="IL39" s="96"/>
      <c r="IM39" s="96"/>
      <c r="IN39" s="96"/>
      <c r="IO39" s="96"/>
      <c r="IP39" s="96"/>
      <c r="IQ39" s="96"/>
      <c r="IR39" s="96"/>
      <c r="IS39" s="96"/>
      <c r="IT39" s="96"/>
      <c r="IU39" s="96"/>
      <c r="IV39" s="96"/>
    </row>
    <row r="40" s="92" customFormat="true" spans="3:256">
      <c r="C40" s="94"/>
      <c r="D40" s="95"/>
      <c r="E40" s="95"/>
      <c r="F40" s="95"/>
      <c r="G40" s="95"/>
      <c r="HN40" s="96"/>
      <c r="HO40" s="96"/>
      <c r="HP40" s="96"/>
      <c r="HQ40" s="96"/>
      <c r="HR40" s="96"/>
      <c r="HS40" s="96"/>
      <c r="HT40" s="96"/>
      <c r="HU40" s="96"/>
      <c r="HV40" s="96"/>
      <c r="HW40" s="96"/>
      <c r="HX40" s="96"/>
      <c r="HY40" s="96"/>
      <c r="HZ40" s="96"/>
      <c r="IA40" s="96"/>
      <c r="IB40" s="96"/>
      <c r="IC40" s="96"/>
      <c r="ID40" s="96"/>
      <c r="IE40" s="96"/>
      <c r="IF40" s="96"/>
      <c r="IG40" s="96"/>
      <c r="IH40" s="96"/>
      <c r="II40" s="96"/>
      <c r="IJ40" s="96"/>
      <c r="IK40" s="96"/>
      <c r="IL40" s="96"/>
      <c r="IM40" s="96"/>
      <c r="IN40" s="96"/>
      <c r="IO40" s="96"/>
      <c r="IP40" s="96"/>
      <c r="IQ40" s="96"/>
      <c r="IR40" s="96"/>
      <c r="IS40" s="96"/>
      <c r="IT40" s="96"/>
      <c r="IU40" s="96"/>
      <c r="IV40" s="96"/>
    </row>
    <row r="41" s="92" customFormat="true" ht="25.5" hidden="true" customHeight="true" spans="2:256">
      <c r="B41" s="118"/>
      <c r="C41" s="94"/>
      <c r="D41" s="95"/>
      <c r="E41" s="95"/>
      <c r="HN41" s="96"/>
      <c r="HO41" s="96"/>
      <c r="HP41" s="96"/>
      <c r="HQ41" s="96"/>
      <c r="HR41" s="96"/>
      <c r="HS41" s="96"/>
      <c r="HT41" s="96"/>
      <c r="HU41" s="96"/>
      <c r="HV41" s="96"/>
      <c r="HW41" s="96"/>
      <c r="HX41" s="96"/>
      <c r="HY41" s="96"/>
      <c r="HZ41" s="96"/>
      <c r="IA41" s="96"/>
      <c r="IB41" s="96"/>
      <c r="IC41" s="96"/>
      <c r="ID41" s="96"/>
      <c r="IE41" s="96"/>
      <c r="IF41" s="96"/>
      <c r="IG41" s="96"/>
      <c r="IH41" s="96"/>
      <c r="II41" s="96"/>
      <c r="IJ41" s="96"/>
      <c r="IK41" s="96"/>
      <c r="IL41" s="96"/>
      <c r="IM41" s="96"/>
      <c r="IN41" s="96"/>
      <c r="IO41" s="96"/>
      <c r="IP41" s="96"/>
      <c r="IQ41" s="96"/>
      <c r="IR41" s="96"/>
      <c r="IS41" s="96"/>
      <c r="IT41" s="96"/>
      <c r="IU41" s="96"/>
      <c r="IV41" s="96"/>
    </row>
    <row r="42" s="92" customFormat="true" spans="3:256">
      <c r="C42" s="94"/>
      <c r="D42" s="95"/>
      <c r="E42" s="95"/>
      <c r="F42" s="95"/>
      <c r="G42" s="95"/>
      <c r="HN42" s="96"/>
      <c r="HO42" s="96"/>
      <c r="HP42" s="96"/>
      <c r="HQ42" s="96"/>
      <c r="HR42" s="96"/>
      <c r="HS42" s="96"/>
      <c r="HT42" s="96"/>
      <c r="HU42" s="96"/>
      <c r="HV42" s="96"/>
      <c r="HW42" s="96"/>
      <c r="HX42" s="96"/>
      <c r="HY42" s="96"/>
      <c r="HZ42" s="96"/>
      <c r="IA42" s="96"/>
      <c r="IB42" s="96"/>
      <c r="IC42" s="96"/>
      <c r="ID42" s="96"/>
      <c r="IE42" s="96"/>
      <c r="IF42" s="96"/>
      <c r="IG42" s="96"/>
      <c r="IH42" s="96"/>
      <c r="II42" s="96"/>
      <c r="IJ42" s="96"/>
      <c r="IK42" s="96"/>
      <c r="IL42" s="96"/>
      <c r="IM42" s="96"/>
      <c r="IN42" s="96"/>
      <c r="IO42" s="96"/>
      <c r="IP42" s="96"/>
      <c r="IQ42" s="96"/>
      <c r="IR42" s="96"/>
      <c r="IS42" s="96"/>
      <c r="IT42" s="96"/>
      <c r="IU42" s="96"/>
      <c r="IV42" s="96"/>
    </row>
    <row r="43" s="92" customFormat="true" ht="17.25" customHeight="true" spans="222:256">
      <c r="HN43" s="96"/>
      <c r="HO43" s="96"/>
      <c r="HP43" s="96"/>
      <c r="HQ43" s="96"/>
      <c r="HR43" s="96"/>
      <c r="HS43" s="96"/>
      <c r="HT43" s="96"/>
      <c r="HU43" s="96"/>
      <c r="HV43" s="96"/>
      <c r="HW43" s="96"/>
      <c r="HX43" s="96"/>
      <c r="HY43" s="96"/>
      <c r="HZ43" s="96"/>
      <c r="IA43" s="96"/>
      <c r="IB43" s="96"/>
      <c r="IC43" s="96"/>
      <c r="ID43" s="96"/>
      <c r="IE43" s="96"/>
      <c r="IF43" s="96"/>
      <c r="IG43" s="96"/>
      <c r="IH43" s="96"/>
      <c r="II43" s="96"/>
      <c r="IJ43" s="96"/>
      <c r="IK43" s="96"/>
      <c r="IL43" s="96"/>
      <c r="IM43" s="96"/>
      <c r="IN43" s="96"/>
      <c r="IO43" s="96"/>
      <c r="IP43" s="96"/>
      <c r="IQ43" s="96"/>
      <c r="IR43" s="96"/>
      <c r="IS43" s="96"/>
      <c r="IT43" s="96"/>
      <c r="IU43" s="96"/>
      <c r="IV43" s="96"/>
    </row>
    <row r="44" s="92" customFormat="true" ht="17.25" customHeight="true" spans="222:256">
      <c r="HN44" s="96"/>
      <c r="HO44" s="96"/>
      <c r="HP44" s="96"/>
      <c r="HQ44" s="96"/>
      <c r="HR44" s="96"/>
      <c r="HS44" s="96"/>
      <c r="HT44" s="96"/>
      <c r="HU44" s="96"/>
      <c r="HV44" s="96"/>
      <c r="HW44" s="96"/>
      <c r="HX44" s="96"/>
      <c r="HY44" s="96"/>
      <c r="HZ44" s="96"/>
      <c r="IA44" s="96"/>
      <c r="IB44" s="96"/>
      <c r="IC44" s="96"/>
      <c r="ID44" s="96"/>
      <c r="IE44" s="96"/>
      <c r="IF44" s="96"/>
      <c r="IG44" s="96"/>
      <c r="IH44" s="96"/>
      <c r="II44" s="96"/>
      <c r="IJ44" s="96"/>
      <c r="IK44" s="96"/>
      <c r="IL44" s="96"/>
      <c r="IM44" s="96"/>
      <c r="IN44" s="96"/>
      <c r="IO44" s="96"/>
      <c r="IP44" s="96"/>
      <c r="IQ44" s="96"/>
      <c r="IR44" s="96"/>
      <c r="IS44" s="96"/>
      <c r="IT44" s="96"/>
      <c r="IU44" s="96"/>
      <c r="IV44" s="96"/>
    </row>
    <row r="45" s="92" customFormat="true" ht="17.25" customHeight="true" spans="222:256">
      <c r="HN45" s="96"/>
      <c r="HO45" s="96"/>
      <c r="HP45" s="96"/>
      <c r="HQ45" s="96"/>
      <c r="HR45" s="96"/>
      <c r="HS45" s="96"/>
      <c r="HT45" s="96"/>
      <c r="HU45" s="96"/>
      <c r="HV45" s="96"/>
      <c r="HW45" s="96"/>
      <c r="HX45" s="96"/>
      <c r="HY45" s="96"/>
      <c r="HZ45" s="96"/>
      <c r="IA45" s="96"/>
      <c r="IB45" s="96"/>
      <c r="IC45" s="96"/>
      <c r="ID45" s="96"/>
      <c r="IE45" s="96"/>
      <c r="IF45" s="96"/>
      <c r="IG45" s="96"/>
      <c r="IH45" s="96"/>
      <c r="II45" s="96"/>
      <c r="IJ45" s="96"/>
      <c r="IK45" s="96"/>
      <c r="IL45" s="96"/>
      <c r="IM45" s="96"/>
      <c r="IN45" s="96"/>
      <c r="IO45" s="96"/>
      <c r="IP45" s="96"/>
      <c r="IQ45" s="96"/>
      <c r="IR45" s="96"/>
      <c r="IS45" s="96"/>
      <c r="IT45" s="96"/>
      <c r="IU45" s="96"/>
      <c r="IV45" s="96"/>
    </row>
    <row r="46" s="92" customFormat="true" ht="17.25" customHeight="true" spans="222:256">
      <c r="HN46" s="96"/>
      <c r="HO46" s="96"/>
      <c r="HP46" s="96"/>
      <c r="HQ46" s="96"/>
      <c r="HR46" s="96"/>
      <c r="HS46" s="96"/>
      <c r="HT46" s="96"/>
      <c r="HU46" s="96"/>
      <c r="HV46" s="96"/>
      <c r="HW46" s="96"/>
      <c r="HX46" s="96"/>
      <c r="HY46" s="96"/>
      <c r="HZ46" s="96"/>
      <c r="IA46" s="96"/>
      <c r="IB46" s="96"/>
      <c r="IC46" s="96"/>
      <c r="ID46" s="96"/>
      <c r="IE46" s="96"/>
      <c r="IF46" s="96"/>
      <c r="IG46" s="96"/>
      <c r="IH46" s="96"/>
      <c r="II46" s="96"/>
      <c r="IJ46" s="96"/>
      <c r="IK46" s="96"/>
      <c r="IL46" s="96"/>
      <c r="IM46" s="96"/>
      <c r="IN46" s="96"/>
      <c r="IO46" s="96"/>
      <c r="IP46" s="96"/>
      <c r="IQ46" s="96"/>
      <c r="IR46" s="96"/>
      <c r="IS46" s="96"/>
      <c r="IT46" s="96"/>
      <c r="IU46" s="96"/>
      <c r="IV46" s="96"/>
    </row>
    <row r="47" s="92" customFormat="true" ht="17.25" customHeight="true" spans="222:256">
      <c r="HN47" s="96"/>
      <c r="HO47" s="96"/>
      <c r="HP47" s="96"/>
      <c r="HQ47" s="96"/>
      <c r="HR47" s="96"/>
      <c r="HS47" s="96"/>
      <c r="HT47" s="96"/>
      <c r="HU47" s="96"/>
      <c r="HV47" s="96"/>
      <c r="HW47" s="96"/>
      <c r="HX47" s="96"/>
      <c r="HY47" s="96"/>
      <c r="HZ47" s="96"/>
      <c r="IA47" s="96"/>
      <c r="IB47" s="96"/>
      <c r="IC47" s="96"/>
      <c r="ID47" s="96"/>
      <c r="IE47" s="96"/>
      <c r="IF47" s="96"/>
      <c r="IG47" s="96"/>
      <c r="IH47" s="96"/>
      <c r="II47" s="96"/>
      <c r="IJ47" s="96"/>
      <c r="IK47" s="96"/>
      <c r="IL47" s="96"/>
      <c r="IM47" s="96"/>
      <c r="IN47" s="96"/>
      <c r="IO47" s="96"/>
      <c r="IP47" s="96"/>
      <c r="IQ47" s="96"/>
      <c r="IR47" s="96"/>
      <c r="IS47" s="96"/>
      <c r="IT47" s="96"/>
      <c r="IU47" s="96"/>
      <c r="IV47" s="96"/>
    </row>
    <row r="48" s="92" customFormat="true" ht="19.5" customHeight="true" spans="222:256">
      <c r="HN48" s="96"/>
      <c r="HO48" s="96"/>
      <c r="HP48" s="96"/>
      <c r="HQ48" s="96"/>
      <c r="HR48" s="96"/>
      <c r="HS48" s="96"/>
      <c r="HT48" s="96"/>
      <c r="HU48" s="96"/>
      <c r="HV48" s="96"/>
      <c r="HW48" s="96"/>
      <c r="HX48" s="96"/>
      <c r="HY48" s="96"/>
      <c r="HZ48" s="96"/>
      <c r="IA48" s="96"/>
      <c r="IB48" s="96"/>
      <c r="IC48" s="96"/>
      <c r="ID48" s="96"/>
      <c r="IE48" s="96"/>
      <c r="IF48" s="96"/>
      <c r="IG48" s="96"/>
      <c r="IH48" s="96"/>
      <c r="II48" s="96"/>
      <c r="IJ48" s="96"/>
      <c r="IK48" s="96"/>
      <c r="IL48" s="96"/>
      <c r="IM48" s="96"/>
      <c r="IN48" s="96"/>
      <c r="IO48" s="96"/>
      <c r="IP48" s="96"/>
      <c r="IQ48" s="96"/>
      <c r="IR48" s="96"/>
      <c r="IS48" s="96"/>
      <c r="IT48" s="96"/>
      <c r="IU48" s="96"/>
      <c r="IV48" s="96"/>
    </row>
    <row r="49" s="92" customFormat="true" ht="21" customHeight="true" spans="222:256">
      <c r="HN49" s="96"/>
      <c r="HO49" s="96"/>
      <c r="HP49" s="96"/>
      <c r="HQ49" s="96"/>
      <c r="HR49" s="96"/>
      <c r="HS49" s="96"/>
      <c r="HT49" s="96"/>
      <c r="HU49" s="96"/>
      <c r="HV49" s="96"/>
      <c r="HW49" s="96"/>
      <c r="HX49" s="96"/>
      <c r="HY49" s="96"/>
      <c r="HZ49" s="96"/>
      <c r="IA49" s="96"/>
      <c r="IB49" s="96"/>
      <c r="IC49" s="96"/>
      <c r="ID49" s="96"/>
      <c r="IE49" s="96"/>
      <c r="IF49" s="96"/>
      <c r="IG49" s="96"/>
      <c r="IH49" s="96"/>
      <c r="II49" s="96"/>
      <c r="IJ49" s="96"/>
      <c r="IK49" s="96"/>
      <c r="IL49" s="96"/>
      <c r="IM49" s="96"/>
      <c r="IN49" s="96"/>
      <c r="IO49" s="96"/>
      <c r="IP49" s="96"/>
      <c r="IQ49" s="96"/>
      <c r="IR49" s="96"/>
      <c r="IS49" s="96"/>
      <c r="IT49" s="96"/>
      <c r="IU49" s="96"/>
      <c r="IV49" s="96"/>
    </row>
    <row r="50" s="92" customFormat="true" ht="18.75" customHeight="true" spans="222:256">
      <c r="HN50" s="96"/>
      <c r="HO50" s="96"/>
      <c r="HP50" s="96"/>
      <c r="HQ50" s="96"/>
      <c r="HR50" s="96"/>
      <c r="HS50" s="96"/>
      <c r="HT50" s="96"/>
      <c r="HU50" s="96"/>
      <c r="HV50" s="96"/>
      <c r="HW50" s="96"/>
      <c r="HX50" s="96"/>
      <c r="HY50" s="96"/>
      <c r="HZ50" s="96"/>
      <c r="IA50" s="96"/>
      <c r="IB50" s="96"/>
      <c r="IC50" s="96"/>
      <c r="ID50" s="96"/>
      <c r="IE50" s="96"/>
      <c r="IF50" s="96"/>
      <c r="IG50" s="96"/>
      <c r="IH50" s="96"/>
      <c r="II50" s="96"/>
      <c r="IJ50" s="96"/>
      <c r="IK50" s="96"/>
      <c r="IL50" s="96"/>
      <c r="IM50" s="96"/>
      <c r="IN50" s="96"/>
      <c r="IO50" s="96"/>
      <c r="IP50" s="96"/>
      <c r="IQ50" s="96"/>
      <c r="IR50" s="96"/>
      <c r="IS50" s="96"/>
      <c r="IT50" s="96"/>
      <c r="IU50" s="96"/>
      <c r="IV50" s="96"/>
    </row>
    <row r="51" s="92" customFormat="true" spans="222:256">
      <c r="HN51" s="96"/>
      <c r="HO51" s="96"/>
      <c r="HP51" s="96"/>
      <c r="HQ51" s="96"/>
      <c r="HR51" s="96"/>
      <c r="HS51" s="96"/>
      <c r="HT51" s="96"/>
      <c r="HU51" s="96"/>
      <c r="HV51" s="96"/>
      <c r="HW51" s="96"/>
      <c r="HX51" s="96"/>
      <c r="HY51" s="96"/>
      <c r="HZ51" s="96"/>
      <c r="IA51" s="96"/>
      <c r="IB51" s="96"/>
      <c r="IC51" s="96"/>
      <c r="ID51" s="96"/>
      <c r="IE51" s="96"/>
      <c r="IF51" s="96"/>
      <c r="IG51" s="96"/>
      <c r="IH51" s="96"/>
      <c r="II51" s="96"/>
      <c r="IJ51" s="96"/>
      <c r="IK51" s="96"/>
      <c r="IL51" s="96"/>
      <c r="IM51" s="96"/>
      <c r="IN51" s="96"/>
      <c r="IO51" s="96"/>
      <c r="IP51" s="96"/>
      <c r="IQ51" s="96"/>
      <c r="IR51" s="96"/>
      <c r="IS51" s="96"/>
      <c r="IT51" s="96"/>
      <c r="IU51" s="96"/>
      <c r="IV51" s="96"/>
    </row>
    <row r="52" s="92" customFormat="true" spans="3:256">
      <c r="C52" s="94"/>
      <c r="D52" s="95"/>
      <c r="E52" s="95"/>
      <c r="F52" s="95"/>
      <c r="G52" s="95"/>
      <c r="HN52" s="96"/>
      <c r="HO52" s="96"/>
      <c r="HP52" s="96"/>
      <c r="HQ52" s="96"/>
      <c r="HR52" s="96"/>
      <c r="HS52" s="96"/>
      <c r="HT52" s="96"/>
      <c r="HU52" s="96"/>
      <c r="HV52" s="96"/>
      <c r="HW52" s="96"/>
      <c r="HX52" s="96"/>
      <c r="HY52" s="96"/>
      <c r="HZ52" s="96"/>
      <c r="IA52" s="96"/>
      <c r="IB52" s="96"/>
      <c r="IC52" s="96"/>
      <c r="ID52" s="96"/>
      <c r="IE52" s="96"/>
      <c r="IF52" s="96"/>
      <c r="IG52" s="96"/>
      <c r="IH52" s="96"/>
      <c r="II52" s="96"/>
      <c r="IJ52" s="96"/>
      <c r="IK52" s="96"/>
      <c r="IL52" s="96"/>
      <c r="IM52" s="96"/>
      <c r="IN52" s="96"/>
      <c r="IO52" s="96"/>
      <c r="IP52" s="96"/>
      <c r="IQ52" s="96"/>
      <c r="IR52" s="96"/>
      <c r="IS52" s="96"/>
      <c r="IT52" s="96"/>
      <c r="IU52" s="96"/>
      <c r="IV52" s="96"/>
    </row>
    <row r="53" s="92" customFormat="true" spans="222:256">
      <c r="HN53" s="96"/>
      <c r="HO53" s="96"/>
      <c r="HP53" s="96"/>
      <c r="HQ53" s="96"/>
      <c r="HR53" s="96"/>
      <c r="HS53" s="96"/>
      <c r="HT53" s="96"/>
      <c r="HU53" s="96"/>
      <c r="HV53" s="96"/>
      <c r="HW53" s="96"/>
      <c r="HX53" s="96"/>
      <c r="HY53" s="96"/>
      <c r="HZ53" s="96"/>
      <c r="IA53" s="96"/>
      <c r="IB53" s="96"/>
      <c r="IC53" s="96"/>
      <c r="ID53" s="96"/>
      <c r="IE53" s="96"/>
      <c r="IF53" s="96"/>
      <c r="IG53" s="96"/>
      <c r="IH53" s="96"/>
      <c r="II53" s="96"/>
      <c r="IJ53" s="96"/>
      <c r="IK53" s="96"/>
      <c r="IL53" s="96"/>
      <c r="IM53" s="96"/>
      <c r="IN53" s="96"/>
      <c r="IO53" s="96"/>
      <c r="IP53" s="96"/>
      <c r="IQ53" s="96"/>
      <c r="IR53" s="96"/>
      <c r="IS53" s="96"/>
      <c r="IT53" s="96"/>
      <c r="IU53" s="96"/>
      <c r="IV53" s="96"/>
    </row>
    <row r="54" s="92" customFormat="true" spans="222:256">
      <c r="HN54" s="96"/>
      <c r="HO54" s="96"/>
      <c r="HP54" s="96"/>
      <c r="HQ54" s="96"/>
      <c r="HR54" s="96"/>
      <c r="HS54" s="96"/>
      <c r="HT54" s="96"/>
      <c r="HU54" s="96"/>
      <c r="HV54" s="96"/>
      <c r="HW54" s="96"/>
      <c r="HX54" s="96"/>
      <c r="HY54" s="96"/>
      <c r="HZ54" s="96"/>
      <c r="IA54" s="96"/>
      <c r="IB54" s="96"/>
      <c r="IC54" s="96"/>
      <c r="ID54" s="96"/>
      <c r="IE54" s="96"/>
      <c r="IF54" s="96"/>
      <c r="IG54" s="96"/>
      <c r="IH54" s="96"/>
      <c r="II54" s="96"/>
      <c r="IJ54" s="96"/>
      <c r="IK54" s="96"/>
      <c r="IL54" s="96"/>
      <c r="IM54" s="96"/>
      <c r="IN54" s="96"/>
      <c r="IO54" s="96"/>
      <c r="IP54" s="96"/>
      <c r="IQ54" s="96"/>
      <c r="IR54" s="96"/>
      <c r="IS54" s="96"/>
      <c r="IT54" s="96"/>
      <c r="IU54" s="96"/>
      <c r="IV54" s="96"/>
    </row>
    <row r="55" s="92" customFormat="true" spans="6:256">
      <c r="F55" s="95"/>
      <c r="G55" s="95"/>
      <c r="HN55" s="96"/>
      <c r="HO55" s="96"/>
      <c r="HP55" s="96"/>
      <c r="HQ55" s="96"/>
      <c r="HR55" s="96"/>
      <c r="HS55" s="96"/>
      <c r="HT55" s="96"/>
      <c r="HU55" s="96"/>
      <c r="HV55" s="96"/>
      <c r="HW55" s="96"/>
      <c r="HX55" s="96"/>
      <c r="HY55" s="96"/>
      <c r="HZ55" s="96"/>
      <c r="IA55" s="96"/>
      <c r="IB55" s="96"/>
      <c r="IC55" s="96"/>
      <c r="ID55" s="96"/>
      <c r="IE55" s="96"/>
      <c r="IF55" s="96"/>
      <c r="IG55" s="96"/>
      <c r="IH55" s="96"/>
      <c r="II55" s="96"/>
      <c r="IJ55" s="96"/>
      <c r="IK55" s="96"/>
      <c r="IL55" s="96"/>
      <c r="IM55" s="96"/>
      <c r="IN55" s="96"/>
      <c r="IO55" s="96"/>
      <c r="IP55" s="96"/>
      <c r="IQ55" s="96"/>
      <c r="IR55" s="96"/>
      <c r="IS55" s="96"/>
      <c r="IT55" s="96"/>
      <c r="IU55" s="96"/>
      <c r="IV55" s="96"/>
    </row>
  </sheetData>
  <mergeCells count="2">
    <mergeCell ref="B1:F1"/>
    <mergeCell ref="B19:F2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22"/>
  <sheetViews>
    <sheetView topLeftCell="A2" workbookViewId="0">
      <selection activeCell="A1" sqref="$A1:$XFD1048576"/>
    </sheetView>
  </sheetViews>
  <sheetFormatPr defaultColWidth="10.2857142857143" defaultRowHeight="15.75" outlineLevelCol="2"/>
  <cols>
    <col min="1" max="1" width="4.85714285714286" style="74" customWidth="true"/>
    <col min="2" max="2" width="39.4285714285714" style="74" customWidth="true"/>
    <col min="3" max="3" width="37.5714285714286" style="75" customWidth="true"/>
    <col min="4" max="16384" width="10.2857142857143" style="74"/>
  </cols>
  <sheetData>
    <row r="1" s="74" customFormat="true" hidden="true" spans="3:3">
      <c r="C1" s="75"/>
    </row>
    <row r="2" s="74" customFormat="true" ht="33" customHeight="true" spans="2:3">
      <c r="B2" s="76" t="s">
        <v>130</v>
      </c>
      <c r="C2" s="77"/>
    </row>
    <row r="3" s="74" customFormat="true" ht="27" customHeight="true" spans="2:3">
      <c r="B3" s="78" t="s">
        <v>2</v>
      </c>
      <c r="C3" s="79" t="s">
        <v>4</v>
      </c>
    </row>
    <row r="4" s="74" customFormat="true" ht="27" customHeight="true" spans="2:3">
      <c r="B4" s="80" t="s">
        <v>131</v>
      </c>
      <c r="C4" s="81">
        <v>-7.97</v>
      </c>
    </row>
    <row r="5" s="74" customFormat="true" ht="27" customHeight="true" spans="2:3">
      <c r="B5" s="80" t="s">
        <v>132</v>
      </c>
      <c r="C5" s="81">
        <v>-13.8</v>
      </c>
    </row>
    <row r="6" s="74" customFormat="true" ht="27" customHeight="true" spans="2:3">
      <c r="B6" s="82" t="s">
        <v>133</v>
      </c>
      <c r="C6" s="81"/>
    </row>
    <row r="7" s="74" customFormat="true" ht="27" customHeight="true" spans="2:3">
      <c r="B7" s="83" t="s">
        <v>134</v>
      </c>
      <c r="C7" s="81">
        <v>-11.18</v>
      </c>
    </row>
    <row r="8" s="74" customFormat="true" ht="27" customHeight="true" spans="2:3">
      <c r="B8" s="84" t="s">
        <v>135</v>
      </c>
      <c r="C8" s="81">
        <v>-3.77</v>
      </c>
    </row>
    <row r="9" s="74" customFormat="true" ht="27" customHeight="true" spans="2:3">
      <c r="B9" s="84" t="s">
        <v>136</v>
      </c>
      <c r="C9" s="81">
        <v>-12.45</v>
      </c>
    </row>
    <row r="10" s="74" customFormat="true" ht="27" customHeight="true" spans="2:3">
      <c r="B10" s="85" t="s">
        <v>137</v>
      </c>
      <c r="C10" s="81">
        <v>88.82</v>
      </c>
    </row>
    <row r="11" s="74" customFormat="true" ht="27" customHeight="true" spans="2:3">
      <c r="B11" s="86" t="s">
        <v>138</v>
      </c>
      <c r="C11" s="81"/>
    </row>
    <row r="12" s="74" customFormat="true" ht="27" customHeight="true" spans="2:3">
      <c r="B12" s="84" t="s">
        <v>139</v>
      </c>
      <c r="C12" s="81">
        <v>5</v>
      </c>
    </row>
    <row r="13" s="74" customFormat="true" ht="27" customHeight="true" spans="2:3">
      <c r="B13" s="84" t="s">
        <v>140</v>
      </c>
      <c r="C13" s="81">
        <v>-11.6</v>
      </c>
    </row>
    <row r="14" s="74" customFormat="true" ht="27" customHeight="true" spans="2:3">
      <c r="B14" s="84" t="s">
        <v>141</v>
      </c>
      <c r="C14" s="81">
        <v>-11.9</v>
      </c>
    </row>
    <row r="15" s="74" customFormat="true" ht="27" customHeight="true" spans="2:3">
      <c r="B15" s="84" t="s">
        <v>142</v>
      </c>
      <c r="C15" s="81">
        <v>1.8</v>
      </c>
    </row>
    <row r="16" s="74" customFormat="true" ht="27" customHeight="true" spans="2:3">
      <c r="B16" s="82" t="s">
        <v>143</v>
      </c>
      <c r="C16" s="81"/>
    </row>
    <row r="17" s="74" customFormat="true" ht="27" customHeight="true" spans="2:3">
      <c r="B17" s="87" t="s">
        <v>144</v>
      </c>
      <c r="C17" s="81">
        <v>-11.52</v>
      </c>
    </row>
    <row r="18" s="74" customFormat="true" ht="27" customHeight="true" spans="2:3">
      <c r="B18" s="87" t="s">
        <v>145</v>
      </c>
      <c r="C18" s="81">
        <v>-12.64</v>
      </c>
    </row>
    <row r="19" s="74" customFormat="true" ht="27" customHeight="true" spans="2:3">
      <c r="B19" s="87" t="s">
        <v>146</v>
      </c>
      <c r="C19" s="81">
        <v>-28.09</v>
      </c>
    </row>
    <row r="20" s="74" customFormat="true" ht="27" customHeight="true" spans="2:3">
      <c r="B20" s="87" t="s">
        <v>147</v>
      </c>
      <c r="C20" s="81">
        <v>33.08</v>
      </c>
    </row>
    <row r="21" s="74" customFormat="true" ht="27" customHeight="true" spans="2:3">
      <c r="B21" s="88" t="s">
        <v>148</v>
      </c>
      <c r="C21" s="89">
        <v>-3.03</v>
      </c>
    </row>
    <row r="22" s="74" customFormat="true" ht="48" customHeight="true" spans="2:3">
      <c r="B22" s="90" t="s">
        <v>149</v>
      </c>
      <c r="C22" s="91"/>
    </row>
  </sheetData>
  <mergeCells count="2">
    <mergeCell ref="B2:C2"/>
    <mergeCell ref="B22:C2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A10" sqref="A10"/>
    </sheetView>
  </sheetViews>
  <sheetFormatPr defaultColWidth="11.7142857142857" defaultRowHeight="22.5" customHeight="true"/>
  <cols>
    <col min="1" max="1" width="23.8571428571429" style="25" customWidth="true"/>
    <col min="2" max="3" width="23.5714285714286" style="47" customWidth="true"/>
    <col min="4" max="4" width="20.2857142857143" style="47" customWidth="true"/>
    <col min="5" max="5" width="11.7142857142857" style="25"/>
    <col min="6" max="6" width="15.7142857142857" style="25"/>
    <col min="7" max="7" width="11.7142857142857" style="25"/>
    <col min="8" max="8" width="14.4285714285714" style="25"/>
    <col min="9" max="9" width="14" style="25" customWidth="true"/>
    <col min="10" max="16384" width="11.7142857142857" style="25"/>
  </cols>
  <sheetData>
    <row r="1" s="25" customFormat="true" customHeight="true" spans="1:10">
      <c r="A1" s="50" t="s">
        <v>150</v>
      </c>
      <c r="B1" s="50"/>
      <c r="C1" s="50"/>
      <c r="D1" s="50"/>
      <c r="E1" s="63"/>
      <c r="F1" s="63"/>
      <c r="G1" s="63"/>
      <c r="H1" s="63"/>
      <c r="I1" s="63"/>
      <c r="J1" s="63"/>
    </row>
    <row r="2" s="25" customFormat="true" customHeight="true" spans="2:6">
      <c r="B2" s="47"/>
      <c r="C2" s="47"/>
      <c r="D2" s="51" t="s">
        <v>1</v>
      </c>
      <c r="E2" s="47"/>
      <c r="F2" s="47"/>
    </row>
    <row r="3" s="25" customFormat="true" customHeight="true" spans="1:4">
      <c r="A3" s="52"/>
      <c r="B3" s="53" t="s">
        <v>73</v>
      </c>
      <c r="C3" s="53" t="s">
        <v>151</v>
      </c>
      <c r="D3" s="55" t="s">
        <v>4</v>
      </c>
    </row>
    <row r="4" s="25" customFormat="true" customHeight="true" spans="1:7">
      <c r="A4" s="66" t="s">
        <v>152</v>
      </c>
      <c r="B4" s="67">
        <v>292964.5</v>
      </c>
      <c r="C4" s="67">
        <v>255826.8</v>
      </c>
      <c r="D4" s="68">
        <f t="shared" ref="D4:D7" si="0">B4/C4*100-100</f>
        <v>14.5167355413897</v>
      </c>
      <c r="F4" s="47"/>
      <c r="G4" s="47"/>
    </row>
    <row r="5" s="25" customFormat="true" customHeight="true" spans="1:4">
      <c r="A5" s="52" t="s">
        <v>153</v>
      </c>
      <c r="B5" s="53"/>
      <c r="C5" s="53"/>
      <c r="D5" s="68"/>
    </row>
    <row r="6" s="25" customFormat="true" customHeight="true" spans="1:4">
      <c r="A6" s="52" t="s">
        <v>154</v>
      </c>
      <c r="B6" s="69">
        <v>274802.1</v>
      </c>
      <c r="C6" s="70">
        <v>230978.6</v>
      </c>
      <c r="D6" s="68">
        <f t="shared" si="0"/>
        <v>18.9729697902749</v>
      </c>
    </row>
    <row r="7" s="25" customFormat="true" customHeight="true" spans="1:4">
      <c r="A7" s="52" t="s">
        <v>155</v>
      </c>
      <c r="B7" s="70">
        <v>18162.4</v>
      </c>
      <c r="C7" s="70">
        <v>24848.2</v>
      </c>
      <c r="D7" s="68">
        <f t="shared" si="0"/>
        <v>-26.9065767339284</v>
      </c>
    </row>
    <row r="8" s="25" customFormat="true" customHeight="true" spans="1:4">
      <c r="A8" s="52" t="s">
        <v>156</v>
      </c>
      <c r="B8" s="69"/>
      <c r="C8" s="69"/>
      <c r="D8" s="68"/>
    </row>
    <row r="9" s="25" customFormat="true" customHeight="true" spans="1:4">
      <c r="A9" s="52" t="s">
        <v>157</v>
      </c>
      <c r="B9" s="69">
        <v>240259.1</v>
      </c>
      <c r="C9" s="69">
        <v>201859.2</v>
      </c>
      <c r="D9" s="68">
        <f t="shared" ref="D9:D14" si="1">B9/C9*100-100</f>
        <v>19.023111158669</v>
      </c>
    </row>
    <row r="10" s="25" customFormat="true" customHeight="true" spans="1:4">
      <c r="A10" s="52" t="s">
        <v>158</v>
      </c>
      <c r="B10" s="71" t="s">
        <v>159</v>
      </c>
      <c r="C10" s="71" t="s">
        <v>159</v>
      </c>
      <c r="D10" s="68"/>
    </row>
    <row r="11" s="25" customFormat="true" customHeight="true" spans="1:4">
      <c r="A11" s="52" t="s">
        <v>160</v>
      </c>
      <c r="B11" s="69">
        <v>5271.7</v>
      </c>
      <c r="C11" s="69">
        <v>5452</v>
      </c>
      <c r="D11" s="68">
        <f t="shared" si="1"/>
        <v>-3.30704328686721</v>
      </c>
    </row>
    <row r="12" s="25" customFormat="true" customHeight="true" spans="1:4">
      <c r="A12" s="52" t="s">
        <v>161</v>
      </c>
      <c r="B12" s="71">
        <v>46676.8</v>
      </c>
      <c r="C12" s="71">
        <v>47663.8</v>
      </c>
      <c r="D12" s="68">
        <f t="shared" si="1"/>
        <v>-2.07075390547963</v>
      </c>
    </row>
    <row r="13" s="25" customFormat="true" customHeight="true" spans="1:4">
      <c r="A13" s="52" t="s">
        <v>162</v>
      </c>
      <c r="B13" s="71">
        <v>756.9</v>
      </c>
      <c r="C13" s="71">
        <v>851.8</v>
      </c>
      <c r="D13" s="68">
        <f t="shared" si="1"/>
        <v>-11.1411129373092</v>
      </c>
    </row>
    <row r="14" s="25" customFormat="true" customHeight="true" spans="1:7">
      <c r="A14" s="66" t="s">
        <v>163</v>
      </c>
      <c r="B14" s="72">
        <v>135007.5</v>
      </c>
      <c r="C14" s="72">
        <v>114470.1</v>
      </c>
      <c r="D14" s="68">
        <f t="shared" si="1"/>
        <v>17.9412789890111</v>
      </c>
      <c r="F14" s="47"/>
      <c r="G14" s="47"/>
    </row>
    <row r="15" s="25" customFormat="true" customHeight="true" spans="1:4">
      <c r="A15" s="52" t="s">
        <v>153</v>
      </c>
      <c r="B15" s="69"/>
      <c r="C15" s="69"/>
      <c r="D15" s="68"/>
    </row>
    <row r="16" s="25" customFormat="true" customHeight="true" spans="1:4">
      <c r="A16" s="52" t="s">
        <v>154</v>
      </c>
      <c r="B16" s="69">
        <v>117876.2</v>
      </c>
      <c r="C16" s="71">
        <v>90285.1</v>
      </c>
      <c r="D16" s="73">
        <f t="shared" ref="D16:D19" si="2">B16/C16*100-100</f>
        <v>30.5599705820783</v>
      </c>
    </row>
    <row r="17" s="25" customFormat="true" customHeight="true" spans="1:4">
      <c r="A17" s="52" t="s">
        <v>155</v>
      </c>
      <c r="B17" s="69">
        <v>17131.3</v>
      </c>
      <c r="C17" s="69">
        <v>24185</v>
      </c>
      <c r="D17" s="68">
        <f t="shared" si="2"/>
        <v>-29.1655985114741</v>
      </c>
    </row>
    <row r="18" s="25" customFormat="true" customHeight="true" spans="1:4">
      <c r="A18" s="52" t="s">
        <v>156</v>
      </c>
      <c r="B18" s="69"/>
      <c r="C18" s="69"/>
      <c r="D18" s="68"/>
    </row>
    <row r="19" s="25" customFormat="true" customHeight="true" spans="1:4">
      <c r="A19" s="52" t="s">
        <v>157</v>
      </c>
      <c r="B19" s="69">
        <v>129741.7</v>
      </c>
      <c r="C19" s="69">
        <v>107039.4</v>
      </c>
      <c r="D19" s="68">
        <f t="shared" si="2"/>
        <v>21.2092930266799</v>
      </c>
    </row>
    <row r="20" s="25" customFormat="true" customHeight="true" spans="1:4">
      <c r="A20" s="52" t="s">
        <v>158</v>
      </c>
      <c r="B20" s="73" t="s">
        <v>159</v>
      </c>
      <c r="C20" s="73" t="s">
        <v>159</v>
      </c>
      <c r="D20" s="73" t="s">
        <v>159</v>
      </c>
    </row>
    <row r="21" s="25" customFormat="true" customHeight="true" spans="1:4">
      <c r="A21" s="52" t="s">
        <v>160</v>
      </c>
      <c r="B21" s="69">
        <v>4508.9</v>
      </c>
      <c r="C21" s="69">
        <v>4788.8</v>
      </c>
      <c r="D21" s="68">
        <f>B21/C21*100-100</f>
        <v>-5.8448880721684</v>
      </c>
    </row>
    <row r="22" s="25" customFormat="true" customHeight="true" spans="1:4">
      <c r="A22" s="52" t="s">
        <v>161</v>
      </c>
      <c r="B22" s="71" t="s">
        <v>159</v>
      </c>
      <c r="C22" s="71">
        <v>1790.1</v>
      </c>
      <c r="D22" s="58" t="s">
        <v>159</v>
      </c>
    </row>
    <row r="23" s="25" customFormat="true" customHeight="true" spans="1:4">
      <c r="A23" s="52" t="s">
        <v>162</v>
      </c>
      <c r="B23" s="71">
        <v>756.9</v>
      </c>
      <c r="C23" s="71">
        <v>851.8</v>
      </c>
      <c r="D23" s="68">
        <f>B23/C23*100-100</f>
        <v>-11.1411129373092</v>
      </c>
    </row>
    <row r="24" s="48" customFormat="true" customHeight="true" spans="1:4">
      <c r="A24" s="48" t="s">
        <v>164</v>
      </c>
      <c r="B24" s="62"/>
      <c r="C24" s="62"/>
      <c r="D24" s="62"/>
    </row>
  </sheetData>
  <mergeCells count="1">
    <mergeCell ref="A1:D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H15" sqref="H15"/>
    </sheetView>
  </sheetViews>
  <sheetFormatPr defaultColWidth="11.7142857142857" defaultRowHeight="31.5" customHeight="true"/>
  <cols>
    <col min="1" max="1" width="24.7142857142857" style="25" customWidth="true"/>
    <col min="2" max="3" width="23.5714285714286" style="26" customWidth="true"/>
    <col min="4" max="4" width="20.7142857142857" style="47" customWidth="true"/>
    <col min="5" max="5" width="11.7142857142857" style="25"/>
    <col min="6" max="6" width="13.1428571428571" style="25"/>
    <col min="7" max="7" width="11.8571428571429" style="49"/>
    <col min="8" max="8" width="14.4285714285714" style="25"/>
    <col min="9" max="16384" width="11.7142857142857" style="25"/>
  </cols>
  <sheetData>
    <row r="1" s="25" customFormat="true" customHeight="true" spans="1:10">
      <c r="A1" s="50" t="s">
        <v>165</v>
      </c>
      <c r="B1" s="50"/>
      <c r="C1" s="50"/>
      <c r="D1" s="50"/>
      <c r="E1" s="63"/>
      <c r="F1" s="63"/>
      <c r="G1" s="64"/>
      <c r="H1" s="63"/>
      <c r="I1" s="63"/>
      <c r="J1" s="63"/>
    </row>
    <row r="2" s="25" customFormat="true" customHeight="true" spans="2:7">
      <c r="B2" s="26"/>
      <c r="C2" s="26"/>
      <c r="D2" s="51" t="s">
        <v>1</v>
      </c>
      <c r="E2" s="47"/>
      <c r="F2" s="47"/>
      <c r="G2" s="49"/>
    </row>
    <row r="3" s="25" customFormat="true" customHeight="true" spans="1:7">
      <c r="A3" s="52"/>
      <c r="B3" s="53" t="s">
        <v>73</v>
      </c>
      <c r="C3" s="54" t="s">
        <v>151</v>
      </c>
      <c r="D3" s="55" t="s">
        <v>4</v>
      </c>
      <c r="E3" s="25"/>
      <c r="F3" s="25"/>
      <c r="G3" s="49"/>
    </row>
    <row r="4" s="25" customFormat="true" customHeight="true" spans="1:7">
      <c r="A4" s="56" t="s">
        <v>166</v>
      </c>
      <c r="B4" s="57">
        <v>6362.9</v>
      </c>
      <c r="C4" s="57">
        <v>4195.7</v>
      </c>
      <c r="D4" s="58">
        <f t="shared" ref="D4:D8" si="0">B4/C4*100-100</f>
        <v>51.652882713254</v>
      </c>
      <c r="G4" s="49"/>
    </row>
    <row r="5" s="25" customFormat="true" customHeight="true" spans="1:7">
      <c r="A5" s="52" t="s">
        <v>153</v>
      </c>
      <c r="B5" s="59"/>
      <c r="C5" s="59"/>
      <c r="D5" s="58"/>
      <c r="E5" s="25"/>
      <c r="F5" s="25"/>
      <c r="G5" s="49"/>
    </row>
    <row r="6" s="25" customFormat="true" customHeight="true" spans="1:7">
      <c r="A6" s="52" t="s">
        <v>167</v>
      </c>
      <c r="B6" s="59">
        <v>4962.4</v>
      </c>
      <c r="C6" s="59">
        <v>3162.9</v>
      </c>
      <c r="D6" s="58">
        <f t="shared" si="0"/>
        <v>56.8939896930032</v>
      </c>
      <c r="F6" s="49"/>
      <c r="G6" s="49"/>
    </row>
    <row r="7" s="25" customFormat="true" customHeight="true" spans="1:7">
      <c r="A7" s="52" t="s">
        <v>168</v>
      </c>
      <c r="B7" s="59">
        <v>4140.9</v>
      </c>
      <c r="C7" s="59">
        <v>2436.1</v>
      </c>
      <c r="D7" s="58">
        <f t="shared" si="0"/>
        <v>69.9807068675342</v>
      </c>
      <c r="F7" s="49"/>
      <c r="G7" s="49"/>
    </row>
    <row r="8" s="25" customFormat="true" customHeight="true" spans="1:7">
      <c r="A8" s="52" t="s">
        <v>169</v>
      </c>
      <c r="B8" s="59">
        <v>779.5</v>
      </c>
      <c r="C8" s="59">
        <v>712.4</v>
      </c>
      <c r="D8" s="58">
        <f t="shared" si="0"/>
        <v>9.41886580572712</v>
      </c>
      <c r="F8" s="49"/>
      <c r="G8" s="49"/>
    </row>
    <row r="9" s="25" customFormat="true" customHeight="true" spans="1:7">
      <c r="A9" s="52" t="s">
        <v>170</v>
      </c>
      <c r="B9" s="59" t="s">
        <v>159</v>
      </c>
      <c r="C9" s="59" t="s">
        <v>159</v>
      </c>
      <c r="D9" s="60" t="s">
        <v>159</v>
      </c>
      <c r="E9" s="25"/>
      <c r="F9" s="49"/>
      <c r="G9" s="49"/>
    </row>
    <row r="10" s="25" customFormat="true" customHeight="true" spans="1:7">
      <c r="A10" s="52" t="s">
        <v>171</v>
      </c>
      <c r="B10" s="59">
        <v>42</v>
      </c>
      <c r="C10" s="59">
        <v>14.4</v>
      </c>
      <c r="D10" s="58">
        <f t="shared" ref="D10:D15" si="1">B10/C10*100-100</f>
        <v>191.666666666667</v>
      </c>
      <c r="F10" s="49"/>
      <c r="G10" s="49"/>
    </row>
    <row r="11" s="25" customFormat="true" customHeight="true" spans="1:7">
      <c r="A11" s="52" t="s">
        <v>172</v>
      </c>
      <c r="B11" s="59">
        <v>1400.5</v>
      </c>
      <c r="C11" s="59">
        <v>1032.8</v>
      </c>
      <c r="D11" s="58">
        <f t="shared" si="1"/>
        <v>35.6022463206816</v>
      </c>
      <c r="F11" s="49"/>
      <c r="G11" s="49"/>
    </row>
    <row r="12" s="25" customFormat="true" customHeight="true" spans="1:7">
      <c r="A12" s="52" t="s">
        <v>156</v>
      </c>
      <c r="B12" s="59"/>
      <c r="C12" s="59"/>
      <c r="D12" s="58"/>
      <c r="E12" s="25"/>
      <c r="F12" s="49"/>
      <c r="G12" s="49"/>
    </row>
    <row r="13" s="25" customFormat="true" customHeight="true" spans="1:7">
      <c r="A13" s="52" t="s">
        <v>157</v>
      </c>
      <c r="B13" s="59">
        <v>3347.7</v>
      </c>
      <c r="C13" s="59">
        <v>2246.2</v>
      </c>
      <c r="D13" s="58">
        <f t="shared" si="1"/>
        <v>49.0383759237824</v>
      </c>
      <c r="F13" s="49"/>
      <c r="G13" s="49"/>
    </row>
    <row r="14" s="25" customFormat="true" customHeight="true" spans="1:7">
      <c r="A14" s="52" t="s">
        <v>158</v>
      </c>
      <c r="B14" s="59">
        <v>404.5</v>
      </c>
      <c r="C14" s="59">
        <v>279.5</v>
      </c>
      <c r="D14" s="58">
        <f t="shared" si="1"/>
        <v>44.7227191413238</v>
      </c>
      <c r="F14" s="49"/>
      <c r="G14" s="49"/>
    </row>
    <row r="15" s="25" customFormat="true" customHeight="true" spans="1:7">
      <c r="A15" s="52" t="s">
        <v>160</v>
      </c>
      <c r="B15" s="59">
        <v>2610.7</v>
      </c>
      <c r="C15" s="59">
        <v>1670</v>
      </c>
      <c r="D15" s="58">
        <f t="shared" si="1"/>
        <v>56.3293413173653</v>
      </c>
      <c r="F15" s="49"/>
      <c r="G15" s="49"/>
    </row>
    <row r="16" s="25" customFormat="true" customHeight="true" spans="1:7">
      <c r="A16" s="52" t="s">
        <v>161</v>
      </c>
      <c r="B16" s="59" t="s">
        <v>159</v>
      </c>
      <c r="C16" s="59" t="s">
        <v>159</v>
      </c>
      <c r="D16" s="58" t="s">
        <v>159</v>
      </c>
      <c r="E16" s="25"/>
      <c r="F16" s="49"/>
      <c r="G16" s="49"/>
    </row>
    <row r="17" s="25" customFormat="true" customHeight="true" spans="1:7">
      <c r="A17" s="52" t="s">
        <v>162</v>
      </c>
      <c r="B17" s="59" t="s">
        <v>159</v>
      </c>
      <c r="C17" s="59" t="s">
        <v>159</v>
      </c>
      <c r="D17" s="58" t="s">
        <v>159</v>
      </c>
      <c r="E17" s="25"/>
      <c r="F17" s="49"/>
      <c r="G17" s="49"/>
    </row>
    <row r="18" s="48" customFormat="true" customHeight="true" spans="1:7">
      <c r="A18" s="48" t="s">
        <v>164</v>
      </c>
      <c r="B18" s="61"/>
      <c r="C18" s="61"/>
      <c r="D18" s="62"/>
      <c r="G18" s="65"/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微软(中国)有限公司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GDP</vt:lpstr>
      <vt:lpstr>农业总产值增加值</vt:lpstr>
      <vt:lpstr>工业一</vt:lpstr>
      <vt:lpstr>工业二</vt:lpstr>
      <vt:lpstr>规上</vt:lpstr>
      <vt:lpstr>工业产量</vt:lpstr>
      <vt:lpstr>固定资产</vt:lpstr>
      <vt:lpstr>批发零售</vt:lpstr>
      <vt:lpstr>住宿餐饮</vt:lpstr>
      <vt:lpstr>零售总额</vt:lpstr>
      <vt:lpstr>财政</vt:lpstr>
      <vt:lpstr>金融</vt:lpstr>
      <vt:lpstr>运输邮电</vt:lpstr>
      <vt:lpstr>人民生活</vt:lpstr>
      <vt:lpstr>价格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王玉刚(拟稿)</dc:creator>
  <cp:lastModifiedBy>user</cp:lastModifiedBy>
  <dcterms:created xsi:type="dcterms:W3CDTF">2018-03-05T10:31:00Z</dcterms:created>
  <cp:lastPrinted>2023-11-16T08:26:00Z</cp:lastPrinted>
  <dcterms:modified xsi:type="dcterms:W3CDTF">2023-11-20T15:59:56Z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